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cmcqueeney\Documents\Horses, Mud, Manure\"/>
    </mc:Choice>
  </mc:AlternateContent>
  <xr:revisionPtr revIDLastSave="0" documentId="8_{9B2846DD-5789-4B39-A08E-61DBDB2A81A4}" xr6:coauthVersionLast="47" xr6:coauthVersionMax="47" xr10:uidLastSave="{00000000-0000-0000-0000-000000000000}"/>
  <bookViews>
    <workbookView xWindow="-108" yWindow="-108" windowWidth="23256" windowHeight="12576" tabRatio="193" activeTab="1" xr2:uid="{00000000-000D-0000-FFFF-FFFF00000000}"/>
  </bookViews>
  <sheets>
    <sheet name="Example" sheetId="5" r:id="rId1"/>
    <sheet name="Blank"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7" l="1"/>
  <c r="F32" i="7" s="1"/>
  <c r="E20" i="7"/>
  <c r="G20" i="7" s="1"/>
  <c r="E19" i="7"/>
  <c r="G19" i="7" s="1"/>
  <c r="E18" i="7"/>
  <c r="G18" i="7" s="1"/>
  <c r="E17" i="7"/>
  <c r="G17" i="7" s="1"/>
  <c r="E16" i="7"/>
  <c r="G16" i="7" s="1"/>
  <c r="E15" i="7"/>
  <c r="G15" i="7" s="1"/>
  <c r="E14" i="7"/>
  <c r="G14" i="7" s="1"/>
  <c r="E13" i="7"/>
  <c r="G13" i="7" s="1"/>
  <c r="E12" i="7"/>
  <c r="G12" i="7" s="1"/>
  <c r="E11" i="7"/>
  <c r="G11" i="7" s="1"/>
  <c r="E10" i="7"/>
  <c r="G10" i="7" s="1"/>
  <c r="E9" i="7"/>
  <c r="G9" i="7" s="1"/>
  <c r="F23" i="7" l="1"/>
  <c r="F22" i="7"/>
  <c r="E10" i="5" l="1"/>
  <c r="G10" i="5" s="1"/>
  <c r="E11" i="5"/>
  <c r="G11" i="5" s="1"/>
  <c r="E12" i="5"/>
  <c r="G12" i="5" s="1"/>
  <c r="E13" i="5"/>
  <c r="G13" i="5" s="1"/>
  <c r="E14" i="5"/>
  <c r="G14" i="5" s="1"/>
  <c r="E15" i="5"/>
  <c r="G15" i="5" s="1"/>
  <c r="E16" i="5"/>
  <c r="G16" i="5" s="1"/>
  <c r="E17" i="5"/>
  <c r="G17" i="5" s="1"/>
  <c r="E18" i="5"/>
  <c r="G18" i="5" s="1"/>
  <c r="E19" i="5"/>
  <c r="G19" i="5" s="1"/>
  <c r="E20" i="5"/>
  <c r="G20" i="5" s="1"/>
  <c r="E9" i="5" l="1"/>
  <c r="G9" i="5" l="1"/>
  <c r="F23" i="5" s="1"/>
  <c r="F22" i="5"/>
  <c r="C31" i="5" l="1"/>
  <c r="F32" i="5" s="1"/>
</calcChain>
</file>

<file path=xl/sharedStrings.xml><?xml version="1.0" encoding="utf-8"?>
<sst xmlns="http://schemas.openxmlformats.org/spreadsheetml/2006/main" count="72" uniqueCount="38">
  <si>
    <t>Annual Production</t>
  </si>
  <si>
    <t>Input Needed</t>
  </si>
  <si>
    <t>Calculated Result</t>
  </si>
  <si>
    <t>Horse</t>
  </si>
  <si>
    <t>Sheep</t>
  </si>
  <si>
    <t>Goat</t>
  </si>
  <si>
    <t>Alpaca</t>
  </si>
  <si>
    <t>Pig (Boar)</t>
  </si>
  <si>
    <t>Donkey</t>
  </si>
  <si>
    <t>Beef cow (Large breed)</t>
  </si>
  <si>
    <t>Beef cow (Medium breed)</t>
  </si>
  <si>
    <t>Beef cow (Small breed)</t>
  </si>
  <si>
    <t>Chicken (Layer)</t>
  </si>
  <si>
    <t>Pig (Sow, Lactating)</t>
  </si>
  <si>
    <t>Pig (Sow, Gestating)</t>
  </si>
  <si>
    <t>Annual Storage Requirement</t>
  </si>
  <si>
    <t>Livestock Type</t>
  </si>
  <si>
    <t>Total Estimated Volume of Manure with Bedding (Cubic Yards)</t>
  </si>
  <si>
    <t>Number of Months Manure is Collected</t>
  </si>
  <si>
    <t>Weight per Animal (lbs.)</t>
  </si>
  <si>
    <t>Number of Livestock</t>
  </si>
  <si>
    <t xml:space="preserve">Instruction for how to use this worksheet - </t>
  </si>
  <si>
    <t xml:space="preserve">This worksheet is intended to help you estimate the volume of manure that your livestock will produce. The estimated volume of manure with or without bedding will help determine the size of the structure and number of bins you will need to store at least 6 months of manure. If you have your livestock in an enclosed area or track paddock year round, then the number of months column below will need to be increased. To estimate the volume of manure below, enter in the number of livestock column and number of months collected collumn in green. If your livestock weigh different amount than the default weight listed below, adjust the weight per animal column in yellow. </t>
  </si>
  <si>
    <t>Additional Bedding Volume                        (as % of final mix)</t>
  </si>
  <si>
    <t>Total Estimated Volume of Manure (Cubic Yards)</t>
  </si>
  <si>
    <t>Height (Ft.)</t>
  </si>
  <si>
    <t>Width (Ft.)</t>
  </si>
  <si>
    <t>Total Capacity Per Bin (Cubic Yards)</t>
  </si>
  <si>
    <t>Manure Storage Volume Calculator</t>
  </si>
  <si>
    <t>Single Bin Dimensions</t>
  </si>
  <si>
    <t>Total Capacity for a 3 Bin Structure 3-bin Storage Volume Capacity (Cubic Yards)</t>
  </si>
  <si>
    <t xml:space="preserve">Instructions for how to determine manure bin size - </t>
  </si>
  <si>
    <t>Enter in different lengths and widths to see what bin sizes will work for you, whether you want 1 bin, 2 bins, or 3 bins, you can estimate the amount of available storage. Typically, the height is always 4 ft. Lengths and widths are often at least 8 ft. x 8 ft.  or 12 ft. x 12 ft. to accomodate for tractor bucket widths. It's important to factor in location and management into your manure bin sizes.</t>
  </si>
  <si>
    <t>Length (Ft.)</t>
  </si>
  <si>
    <t>Total Estimated Volume of Manure with Bedding               (Cubic Yards)</t>
  </si>
  <si>
    <t>Enter in different lengths and widths to see what bin sizes will work for you, whether you want 1 bin, 2 bins, or 3 bins, you can estimate the amount of available storage. Typically, the height is always 4 ft. Lengths and widths are often at least 8 ft. x 8 ft.  or 12 ft. x 12 ft. to accomodate for tractor bucket widths. It's important to factor in location and management into your manure bin sizes. The size bins should be enough to fit the estimated volume of manure calculated above in the annual production section.</t>
  </si>
  <si>
    <t xml:space="preserve">This worksheet is intended to help you estimate the volume of manure that your livestock will produce. The estimated volume of manure with or without bedding will help determine the size of the structure and number of bins you will need to store at least 6 months of manure. If you have your livestock in an enclosed area or track paddock year round, then the number of months column below will likely need to be increased. To estimate the volume of manure below, enter in the number of livestock column and number of months collected collumn in green. If your livestock weigh different amount than the default weight listed below, adjust the weight per animal column in yellow. </t>
  </si>
  <si>
    <r>
      <t xml:space="preserve">Manure Storage Volume Calculator                           </t>
    </r>
    <r>
      <rPr>
        <sz val="20"/>
        <color rgb="FF000000"/>
        <rFont val="Calibri"/>
        <family val="2"/>
      </rPr>
      <t>shared with us by our friends at Pierce Conservation District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</si>
</sst>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rgb="FF000000"/>
      <name val="Calibri"/>
    </font>
    <font>
      <sz val="11"/>
      <color theme="1"/>
      <name val="Calibri"/>
      <family val="2"/>
      <scheme val="minor"/>
    </font>
    <font>
      <b/>
      <sz val="11"/>
      <color rgb="FF000000"/>
      <name val="Calibri"/>
      <family val="2"/>
    </font>
    <font>
      <sz val="11"/>
      <color rgb="FF000000"/>
      <name val="Calibri"/>
      <family val="2"/>
    </font>
    <font>
      <b/>
      <sz val="14"/>
      <color rgb="FF000000"/>
      <name val="Calibri"/>
      <family val="2"/>
    </font>
    <font>
      <sz val="14"/>
      <color rgb="FF000000"/>
      <name val="Calibri"/>
      <family val="2"/>
    </font>
    <font>
      <sz val="26"/>
      <color rgb="FF000000"/>
      <name val="Calibri"/>
      <family val="2"/>
    </font>
    <font>
      <sz val="36"/>
      <color rgb="FF000000"/>
      <name val="Calibri"/>
      <family val="2"/>
    </font>
    <font>
      <sz val="11"/>
      <name val="Calibri"/>
      <family val="2"/>
    </font>
    <font>
      <sz val="14"/>
      <name val="Calibri"/>
      <family val="2"/>
    </font>
    <font>
      <b/>
      <sz val="14"/>
      <name val="Calibri"/>
      <family val="2"/>
    </font>
    <font>
      <sz val="20"/>
      <color rgb="FF000000"/>
      <name val="Calibri"/>
      <family val="2"/>
    </font>
  </fonts>
  <fills count="9">
    <fill>
      <patternFill patternType="none"/>
    </fill>
    <fill>
      <patternFill patternType="gray125"/>
    </fill>
    <fill>
      <patternFill patternType="solid">
        <fgColor theme="6" tint="0.59999389629810485"/>
        <bgColor indexed="64"/>
      </patternFill>
    </fill>
    <fill>
      <patternFill patternType="solid">
        <fgColor theme="6" tint="0.59999389629810485"/>
        <bgColor rgb="FFBFBFBF"/>
      </patternFill>
    </fill>
    <fill>
      <patternFill patternType="solid">
        <fgColor rgb="FFFFFFCC"/>
        <bgColor rgb="FFFFFFCC"/>
      </patternFill>
    </fill>
    <fill>
      <patternFill patternType="solid">
        <fgColor theme="8" tint="0.79998168889431442"/>
        <bgColor indexed="64"/>
      </patternFill>
    </fill>
    <fill>
      <patternFill patternType="solid">
        <fgColor rgb="FFFFFFCC"/>
        <bgColor indexed="64"/>
      </patternFill>
    </fill>
    <fill>
      <patternFill patternType="solid">
        <fgColor rgb="FFFFFFCC"/>
        <bgColor rgb="FFFFFF00"/>
      </patternFill>
    </fill>
    <fill>
      <patternFill patternType="solid">
        <fgColor theme="0"/>
        <bgColor indexed="64"/>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3"/>
  </cellStyleXfs>
  <cellXfs count="90">
    <xf numFmtId="0" fontId="0" fillId="0" borderId="0" xfId="0" applyFont="1" applyAlignment="1"/>
    <xf numFmtId="0" fontId="2" fillId="0" borderId="4" xfId="0" applyFont="1" applyBorder="1"/>
    <xf numFmtId="0" fontId="3" fillId="0" borderId="0" xfId="0" applyFont="1" applyAlignment="1"/>
    <xf numFmtId="0" fontId="3" fillId="0" borderId="3" xfId="0" applyFont="1" applyBorder="1"/>
    <xf numFmtId="0" fontId="3" fillId="0" borderId="3" xfId="0" applyFont="1" applyBorder="1" applyAlignment="1">
      <alignment horizontal="left" vertical="center"/>
    </xf>
    <xf numFmtId="0" fontId="2" fillId="0" borderId="3" xfId="0" applyFont="1" applyBorder="1"/>
    <xf numFmtId="0" fontId="3" fillId="0" borderId="3" xfId="0" applyFont="1" applyBorder="1" applyAlignment="1"/>
    <xf numFmtId="0" fontId="2" fillId="0" borderId="13" xfId="0" applyFont="1" applyBorder="1" applyAlignment="1">
      <alignment horizontal="center"/>
    </xf>
    <xf numFmtId="0" fontId="2" fillId="0" borderId="23" xfId="0" applyFont="1" applyBorder="1" applyAlignment="1">
      <alignment horizontal="center" wrapText="1"/>
    </xf>
    <xf numFmtId="0" fontId="3" fillId="0" borderId="21" xfId="0" applyFont="1" applyFill="1" applyBorder="1" applyAlignment="1">
      <alignment horizontal="left"/>
    </xf>
    <xf numFmtId="0" fontId="3" fillId="0" borderId="16" xfId="0" applyFont="1" applyFill="1" applyBorder="1" applyAlignment="1">
      <alignment horizontal="left"/>
    </xf>
    <xf numFmtId="0" fontId="3" fillId="0" borderId="18" xfId="0" applyFont="1" applyFill="1" applyBorder="1" applyAlignment="1">
      <alignment horizontal="left"/>
    </xf>
    <xf numFmtId="164" fontId="5" fillId="5" borderId="14" xfId="0" applyNumberFormat="1" applyFont="1" applyFill="1" applyBorder="1" applyAlignment="1">
      <alignment horizontal="center"/>
    </xf>
    <xf numFmtId="0" fontId="5" fillId="5" borderId="14" xfId="0" applyFont="1" applyFill="1" applyBorder="1" applyAlignment="1">
      <alignment horizontal="center"/>
    </xf>
    <xf numFmtId="0" fontId="3" fillId="3" borderId="10" xfId="0" applyFont="1" applyFill="1" applyBorder="1" applyAlignment="1">
      <alignment horizontal="center"/>
    </xf>
    <xf numFmtId="0" fontId="3" fillId="6" borderId="10" xfId="0" applyFont="1" applyFill="1" applyBorder="1" applyAlignment="1">
      <alignment horizontal="center"/>
    </xf>
    <xf numFmtId="164" fontId="3" fillId="7" borderId="10" xfId="0" applyNumberFormat="1" applyFont="1" applyFill="1" applyBorder="1" applyAlignment="1">
      <alignment horizontal="center"/>
    </xf>
    <xf numFmtId="9" fontId="3" fillId="4" borderId="10" xfId="0" applyNumberFormat="1" applyFont="1" applyFill="1" applyBorder="1" applyAlignment="1">
      <alignment horizontal="center"/>
    </xf>
    <xf numFmtId="0" fontId="3" fillId="3" borderId="12" xfId="0" applyFont="1" applyFill="1" applyBorder="1" applyAlignment="1">
      <alignment horizontal="center"/>
    </xf>
    <xf numFmtId="0" fontId="3" fillId="6" borderId="12" xfId="0" applyFont="1" applyFill="1" applyBorder="1" applyAlignment="1">
      <alignment horizontal="center"/>
    </xf>
    <xf numFmtId="164" fontId="3" fillId="7" borderId="12" xfId="0" applyNumberFormat="1" applyFont="1" applyFill="1" applyBorder="1" applyAlignment="1">
      <alignment horizontal="center"/>
    </xf>
    <xf numFmtId="9" fontId="3" fillId="4" borderId="12" xfId="0" applyNumberFormat="1" applyFont="1" applyFill="1" applyBorder="1" applyAlignment="1">
      <alignment horizontal="center"/>
    </xf>
    <xf numFmtId="0" fontId="3" fillId="3" borderId="19" xfId="0" applyFont="1" applyFill="1" applyBorder="1" applyAlignment="1">
      <alignment horizontal="center"/>
    </xf>
    <xf numFmtId="0" fontId="3" fillId="6" borderId="19" xfId="0" applyFont="1" applyFill="1" applyBorder="1" applyAlignment="1">
      <alignment horizontal="center"/>
    </xf>
    <xf numFmtId="164" fontId="3" fillId="7" borderId="19" xfId="0" applyNumberFormat="1" applyFont="1" applyFill="1" applyBorder="1" applyAlignment="1">
      <alignment horizontal="center"/>
    </xf>
    <xf numFmtId="9" fontId="3" fillId="4" borderId="19" xfId="0" applyNumberFormat="1" applyFont="1" applyFill="1" applyBorder="1" applyAlignment="1">
      <alignment horizontal="center"/>
    </xf>
    <xf numFmtId="0" fontId="8" fillId="0" borderId="3" xfId="1" applyFont="1" applyFill="1" applyBorder="1"/>
    <xf numFmtId="0" fontId="3" fillId="0" borderId="3" xfId="0" applyFont="1" applyFill="1" applyBorder="1"/>
    <xf numFmtId="0" fontId="3" fillId="0" borderId="6" xfId="0" applyFont="1" applyBorder="1" applyAlignment="1">
      <alignment horizontal="center"/>
    </xf>
    <xf numFmtId="0" fontId="2" fillId="0" borderId="6" xfId="0" applyFont="1" applyBorder="1"/>
    <xf numFmtId="0" fontId="8" fillId="0" borderId="16" xfId="1" applyFont="1" applyFill="1" applyBorder="1"/>
    <xf numFmtId="0" fontId="8" fillId="0" borderId="18" xfId="1" applyFont="1" applyFill="1" applyBorder="1"/>
    <xf numFmtId="0" fontId="8" fillId="0" borderId="21" xfId="1" applyFont="1" applyFill="1" applyBorder="1" applyAlignment="1">
      <alignment wrapText="1"/>
    </xf>
    <xf numFmtId="0" fontId="8" fillId="6" borderId="22" xfId="1" applyFont="1" applyFill="1" applyBorder="1" applyAlignment="1">
      <alignment horizontal="center" wrapText="1"/>
    </xf>
    <xf numFmtId="0" fontId="8" fillId="2" borderId="17" xfId="1" applyFont="1" applyFill="1" applyBorder="1" applyAlignment="1">
      <alignment horizontal="center"/>
    </xf>
    <xf numFmtId="0" fontId="8" fillId="2" borderId="20" xfId="1" applyFont="1" applyFill="1" applyBorder="1" applyAlignment="1">
      <alignment horizontal="center"/>
    </xf>
    <xf numFmtId="164" fontId="5" fillId="5" borderId="14" xfId="0" applyNumberFormat="1" applyFont="1" applyFill="1" applyBorder="1" applyAlignment="1">
      <alignment horizontal="center" vertical="center"/>
    </xf>
    <xf numFmtId="164" fontId="9" fillId="5" borderId="25" xfId="1" applyNumberFormat="1" applyFont="1" applyFill="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3" fillId="8" borderId="0" xfId="0" applyFont="1" applyFill="1" applyAlignment="1"/>
    <xf numFmtId="0" fontId="3" fillId="8" borderId="3" xfId="0" applyFont="1" applyFill="1" applyBorder="1" applyAlignment="1">
      <alignment horizontal="left" vertical="center"/>
    </xf>
    <xf numFmtId="0" fontId="3" fillId="8" borderId="3" xfId="0" applyFont="1" applyFill="1" applyBorder="1" applyAlignment="1"/>
    <xf numFmtId="0" fontId="2" fillId="8" borderId="3" xfId="0" applyFont="1" applyFill="1" applyBorder="1" applyAlignment="1">
      <alignment horizontal="center"/>
    </xf>
    <xf numFmtId="0" fontId="8" fillId="0" borderId="7" xfId="1" applyFont="1" applyFill="1" applyBorder="1" applyAlignment="1">
      <alignment horizontal="center"/>
    </xf>
    <xf numFmtId="0" fontId="8" fillId="0" borderId="11" xfId="1" applyFont="1" applyFill="1" applyBorder="1" applyAlignment="1">
      <alignment horizontal="center"/>
    </xf>
    <xf numFmtId="0" fontId="3" fillId="0" borderId="15" xfId="0" applyFont="1" applyBorder="1" applyAlignment="1">
      <alignment horizontal="center"/>
    </xf>
    <xf numFmtId="0" fontId="3"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9" fontId="4" fillId="0" borderId="4" xfId="0" applyNumberFormat="1" applyFont="1" applyFill="1" applyBorder="1" applyAlignment="1">
      <alignment horizontal="left"/>
    </xf>
    <xf numFmtId="9" fontId="4" fillId="0" borderId="5" xfId="0" applyNumberFormat="1" applyFont="1" applyFill="1" applyBorder="1" applyAlignment="1">
      <alignment horizontal="left"/>
    </xf>
    <xf numFmtId="9" fontId="4" fillId="0" borderId="6" xfId="0" applyNumberFormat="1" applyFont="1" applyFill="1" applyBorder="1" applyAlignment="1">
      <alignment horizontal="left"/>
    </xf>
    <xf numFmtId="0" fontId="10" fillId="0" borderId="4" xfId="1" applyFont="1" applyFill="1" applyBorder="1" applyAlignment="1">
      <alignment horizontal="left"/>
    </xf>
    <xf numFmtId="0" fontId="10" fillId="0" borderId="6" xfId="1" applyFont="1" applyFill="1" applyBorder="1" applyAlignment="1">
      <alignment horizontal="left"/>
    </xf>
    <xf numFmtId="0" fontId="2" fillId="8" borderId="3" xfId="0" applyFont="1" applyFill="1" applyBorder="1" applyAlignment="1">
      <alignment horizontal="left"/>
    </xf>
    <xf numFmtId="0" fontId="2" fillId="2" borderId="3" xfId="0" applyFont="1" applyFill="1" applyBorder="1" applyAlignment="1">
      <alignment horizontal="center"/>
    </xf>
    <xf numFmtId="0" fontId="2" fillId="6" borderId="3" xfId="0" applyFont="1" applyFill="1" applyBorder="1" applyAlignment="1">
      <alignment horizontal="center"/>
    </xf>
    <xf numFmtId="0" fontId="2" fillId="8" borderId="3" xfId="0" applyFont="1" applyFill="1" applyBorder="1" applyAlignment="1">
      <alignment horizontal="left" wrapText="1"/>
    </xf>
    <xf numFmtId="0" fontId="3" fillId="0" borderId="7" xfId="0" applyFont="1" applyFill="1" applyBorder="1" applyAlignment="1">
      <alignment horizontal="center"/>
    </xf>
    <xf numFmtId="0" fontId="6" fillId="8" borderId="3" xfId="0" applyFont="1" applyFill="1" applyBorder="1" applyAlignment="1">
      <alignment horizontal="center" vertical="center"/>
    </xf>
    <xf numFmtId="0" fontId="3" fillId="0" borderId="0" xfId="0" applyFont="1" applyAlignment="1">
      <alignment horizontal="lef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7" borderId="10" xfId="0" applyFont="1" applyFill="1" applyBorder="1" applyAlignment="1">
      <alignment horizontal="center"/>
    </xf>
    <xf numFmtId="0" fontId="3" fillId="7" borderId="22" xfId="0" applyFont="1" applyFill="1" applyBorder="1" applyAlignment="1">
      <alignment horizontal="center"/>
    </xf>
    <xf numFmtId="0" fontId="7" fillId="0" borderId="1" xfId="0" applyFont="1" applyBorder="1" applyAlignment="1">
      <alignment horizontal="center" wrapText="1"/>
    </xf>
    <xf numFmtId="0" fontId="7" fillId="0" borderId="2" xfId="0" applyFont="1" applyBorder="1" applyAlignment="1">
      <alignment horizontal="center" wrapText="1"/>
    </xf>
    <xf numFmtId="0" fontId="6" fillId="8" borderId="3" xfId="0" applyFont="1" applyFill="1" applyBorder="1" applyAlignment="1">
      <alignment horizontal="center"/>
    </xf>
    <xf numFmtId="0" fontId="3" fillId="8" borderId="3" xfId="0" applyFont="1" applyFill="1" applyBorder="1" applyAlignment="1">
      <alignment horizontal="left" vertical="top" wrapText="1"/>
    </xf>
    <xf numFmtId="0" fontId="3" fillId="6" borderId="12" xfId="0" applyFont="1" applyFill="1" applyBorder="1" applyAlignment="1">
      <alignment horizontal="center"/>
    </xf>
    <xf numFmtId="0" fontId="3" fillId="6" borderId="17" xfId="0" applyFont="1" applyFill="1" applyBorder="1" applyAlignment="1">
      <alignment horizontal="center"/>
    </xf>
    <xf numFmtId="0" fontId="3" fillId="6" borderId="19" xfId="0" applyFont="1" applyFill="1" applyBorder="1" applyAlignment="1">
      <alignment horizontal="center"/>
    </xf>
    <xf numFmtId="0" fontId="3" fillId="6" borderId="20" xfId="0" applyFont="1" applyFill="1" applyBorder="1" applyAlignment="1">
      <alignment horizontal="center"/>
    </xf>
    <xf numFmtId="0" fontId="3" fillId="8" borderId="3" xfId="0" applyFont="1" applyFill="1" applyBorder="1" applyAlignment="1">
      <alignment horizontal="center"/>
    </xf>
    <xf numFmtId="0" fontId="4" fillId="0" borderId="4" xfId="0" applyFont="1" applyFill="1" applyBorder="1" applyAlignment="1">
      <alignment horizontal="left"/>
    </xf>
    <xf numFmtId="0" fontId="4" fillId="0" borderId="5" xfId="0" applyFont="1" applyFill="1" applyBorder="1" applyAlignment="1">
      <alignment horizontal="left"/>
    </xf>
    <xf numFmtId="0" fontId="3" fillId="0" borderId="3" xfId="0" applyFont="1" applyBorder="1" applyAlignment="1">
      <alignment horizontal="left" vertical="top" wrapText="1"/>
    </xf>
    <xf numFmtId="0" fontId="10" fillId="0" borderId="9" xfId="1" applyFont="1" applyFill="1" applyBorder="1" applyAlignment="1">
      <alignment horizontal="left"/>
    </xf>
    <xf numFmtId="0" fontId="10" fillId="0" borderId="8" xfId="1"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6" fillId="0" borderId="3" xfId="0" applyFont="1" applyBorder="1" applyAlignment="1">
      <alignment horizontal="center" vertical="center"/>
    </xf>
    <xf numFmtId="0" fontId="2" fillId="0" borderId="0" xfId="0" applyFont="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2" fillId="0" borderId="3" xfId="0" applyFont="1" applyBorder="1" applyAlignment="1">
      <alignment horizontal="left"/>
    </xf>
    <xf numFmtId="0" fontId="6" fillId="0" borderId="3" xfId="0" applyFont="1" applyBorder="1" applyAlignment="1">
      <alignment horizontal="center"/>
    </xf>
    <xf numFmtId="0" fontId="3" fillId="0" borderId="3" xfId="0" applyFont="1" applyFill="1" applyBorder="1" applyAlignment="1">
      <alignment horizontal="center"/>
    </xf>
  </cellXfs>
  <cellStyles count="2">
    <cellStyle name="Normal" xfId="0" builtinId="0"/>
    <cellStyle name="Normal 3 2" xfId="1" xr:uid="{00000000-0005-0000-0000-00000100000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23</xdr:row>
      <xdr:rowOff>590550</xdr:rowOff>
    </xdr:from>
    <xdr:to>
      <xdr:col>3</xdr:col>
      <xdr:colOff>760583</xdr:colOff>
      <xdr:row>29</xdr:row>
      <xdr:rowOff>47625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6800850"/>
          <a:ext cx="1741658"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9432</xdr:colOff>
      <xdr:row>23</xdr:row>
      <xdr:rowOff>533400</xdr:rowOff>
    </xdr:from>
    <xdr:to>
      <xdr:col>3</xdr:col>
      <xdr:colOff>838765</xdr:colOff>
      <xdr:row>30</xdr:row>
      <xdr:rowOff>47625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607" y="6743700"/>
          <a:ext cx="1810408"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6"/>
  <sheetViews>
    <sheetView topLeftCell="A4" zoomScale="75" zoomScaleNormal="75" workbookViewId="0">
      <selection activeCell="B28" sqref="B28"/>
    </sheetView>
  </sheetViews>
  <sheetFormatPr defaultColWidth="14.44140625" defaultRowHeight="15" customHeight="1" x14ac:dyDescent="0.3"/>
  <cols>
    <col min="1" max="1" width="32.33203125" style="2" customWidth="1"/>
    <col min="2" max="2" width="11.5546875" style="2" customWidth="1"/>
    <col min="3" max="3" width="14.6640625" style="2" customWidth="1"/>
    <col min="4" max="4" width="15.109375" style="2" customWidth="1"/>
    <col min="5" max="5" width="21.33203125" style="2" customWidth="1"/>
    <col min="6" max="6" width="18.6640625" style="2" customWidth="1"/>
    <col min="7" max="7" width="4.44140625" style="2" customWidth="1"/>
    <col min="8" max="8" width="8.6640625" style="2" customWidth="1"/>
    <col min="9" max="9" width="22.33203125" style="2" customWidth="1"/>
    <col min="10" max="16384" width="14.44140625" style="2"/>
  </cols>
  <sheetData>
    <row r="1" spans="1:11" ht="93.75" customHeight="1" x14ac:dyDescent="0.85">
      <c r="A1" s="66" t="s">
        <v>37</v>
      </c>
      <c r="B1" s="67"/>
      <c r="C1" s="67"/>
      <c r="D1" s="67"/>
      <c r="E1" s="67"/>
      <c r="F1" s="67"/>
      <c r="G1" s="67"/>
      <c r="H1" s="67"/>
      <c r="I1" s="67"/>
      <c r="J1" s="40"/>
      <c r="K1" s="40"/>
    </row>
    <row r="2" spans="1:11" ht="15" customHeight="1" x14ac:dyDescent="0.3">
      <c r="A2" s="58" t="s">
        <v>21</v>
      </c>
      <c r="B2" s="58"/>
      <c r="C2" s="58"/>
      <c r="D2" s="58"/>
      <c r="E2" s="58"/>
      <c r="F2" s="58"/>
      <c r="G2" s="56"/>
      <c r="H2" s="56"/>
      <c r="I2" s="41" t="s">
        <v>1</v>
      </c>
      <c r="J2" s="40"/>
      <c r="K2" s="40"/>
    </row>
    <row r="3" spans="1:11" ht="15" customHeight="1" x14ac:dyDescent="0.3">
      <c r="A3" s="58"/>
      <c r="B3" s="58"/>
      <c r="C3" s="58"/>
      <c r="D3" s="58"/>
      <c r="E3" s="58"/>
      <c r="F3" s="58"/>
      <c r="G3" s="57"/>
      <c r="H3" s="57"/>
      <c r="I3" s="42" t="s">
        <v>2</v>
      </c>
      <c r="J3" s="40"/>
      <c r="K3" s="40"/>
    </row>
    <row r="4" spans="1:11" ht="15.75" customHeight="1" x14ac:dyDescent="0.3">
      <c r="A4" s="61" t="s">
        <v>36</v>
      </c>
      <c r="B4" s="61"/>
      <c r="C4" s="61"/>
      <c r="D4" s="61"/>
      <c r="E4" s="61"/>
      <c r="F4" s="61"/>
      <c r="G4" s="61"/>
      <c r="H4" s="61"/>
      <c r="I4" s="61"/>
      <c r="J4" s="40"/>
      <c r="K4" s="40"/>
    </row>
    <row r="5" spans="1:11" ht="61.5" customHeight="1" x14ac:dyDescent="0.3">
      <c r="A5" s="61"/>
      <c r="B5" s="61"/>
      <c r="C5" s="61"/>
      <c r="D5" s="61"/>
      <c r="E5" s="61"/>
      <c r="F5" s="61"/>
      <c r="G5" s="61"/>
      <c r="H5" s="61"/>
      <c r="I5" s="61"/>
      <c r="J5" s="40"/>
      <c r="K5" s="40"/>
    </row>
    <row r="6" spans="1:11" ht="14.4" x14ac:dyDescent="0.3">
      <c r="A6" s="68" t="s">
        <v>0</v>
      </c>
      <c r="B6" s="68"/>
      <c r="C6" s="68"/>
      <c r="D6" s="68"/>
      <c r="E6" s="68"/>
      <c r="F6" s="68"/>
      <c r="G6" s="68"/>
      <c r="H6" s="68"/>
      <c r="I6" s="68"/>
      <c r="J6" s="40"/>
      <c r="K6" s="40"/>
    </row>
    <row r="7" spans="1:11" ht="30" customHeight="1" thickBot="1" x14ac:dyDescent="0.35">
      <c r="A7" s="68"/>
      <c r="B7" s="68"/>
      <c r="C7" s="68"/>
      <c r="D7" s="68"/>
      <c r="E7" s="68"/>
      <c r="F7" s="68"/>
      <c r="G7" s="68"/>
      <c r="H7" s="68"/>
      <c r="I7" s="68"/>
      <c r="J7" s="40"/>
      <c r="K7" s="40"/>
    </row>
    <row r="8" spans="1:11" ht="54.75" customHeight="1" thickBot="1" x14ac:dyDescent="0.35">
      <c r="A8" s="7" t="s">
        <v>16</v>
      </c>
      <c r="B8" s="8" t="s">
        <v>20</v>
      </c>
      <c r="C8" s="8" t="s">
        <v>19</v>
      </c>
      <c r="D8" s="8" t="s">
        <v>18</v>
      </c>
      <c r="E8" s="8" t="s">
        <v>24</v>
      </c>
      <c r="F8" s="8" t="s">
        <v>23</v>
      </c>
      <c r="G8" s="62" t="s">
        <v>34</v>
      </c>
      <c r="H8" s="62"/>
      <c r="I8" s="63"/>
      <c r="J8" s="40"/>
      <c r="K8" s="40"/>
    </row>
    <row r="9" spans="1:11" ht="14.4" x14ac:dyDescent="0.3">
      <c r="A9" s="9" t="s">
        <v>3</v>
      </c>
      <c r="B9" s="14">
        <v>3</v>
      </c>
      <c r="C9" s="15">
        <v>1200</v>
      </c>
      <c r="D9" s="14">
        <v>6</v>
      </c>
      <c r="E9" s="16">
        <f>(B9*((C9^0.75)/(1000^0.75))*((D9)*(30*0.82)))/27</f>
        <v>18.803114150581941</v>
      </c>
      <c r="F9" s="17">
        <v>0.33</v>
      </c>
      <c r="G9" s="64">
        <f t="shared" ref="G9:G20" si="0">ROUND((E9/(1-F9)),1)</f>
        <v>28.1</v>
      </c>
      <c r="H9" s="64"/>
      <c r="I9" s="65"/>
      <c r="J9" s="40"/>
      <c r="K9" s="40"/>
    </row>
    <row r="10" spans="1:11" ht="14.4" x14ac:dyDescent="0.3">
      <c r="A10" s="10" t="s">
        <v>9</v>
      </c>
      <c r="B10" s="18">
        <v>0</v>
      </c>
      <c r="C10" s="19">
        <v>1500</v>
      </c>
      <c r="D10" s="18">
        <v>6</v>
      </c>
      <c r="E10" s="20">
        <f>(B10*((C10^0.75)/(1000^0.75))*((D10)*(30*1.7)))/27</f>
        <v>0</v>
      </c>
      <c r="F10" s="21">
        <v>0.33</v>
      </c>
      <c r="G10" s="70">
        <f t="shared" si="0"/>
        <v>0</v>
      </c>
      <c r="H10" s="70"/>
      <c r="I10" s="71"/>
      <c r="J10" s="40"/>
      <c r="K10" s="40"/>
    </row>
    <row r="11" spans="1:11" ht="14.4" x14ac:dyDescent="0.3">
      <c r="A11" s="10" t="s">
        <v>10</v>
      </c>
      <c r="B11" s="18">
        <v>0</v>
      </c>
      <c r="C11" s="19">
        <v>1200</v>
      </c>
      <c r="D11" s="18">
        <v>6</v>
      </c>
      <c r="E11" s="20">
        <f>(B11*((C11^0.75)/(1000^0.75))*((D11)*(30*1.5)))/27</f>
        <v>0</v>
      </c>
      <c r="F11" s="21">
        <v>0.33</v>
      </c>
      <c r="G11" s="70">
        <f t="shared" si="0"/>
        <v>0</v>
      </c>
      <c r="H11" s="70"/>
      <c r="I11" s="71"/>
      <c r="J11" s="40"/>
      <c r="K11" s="40"/>
    </row>
    <row r="12" spans="1:11" ht="14.4" x14ac:dyDescent="0.3">
      <c r="A12" s="10" t="s">
        <v>11</v>
      </c>
      <c r="B12" s="18">
        <v>0</v>
      </c>
      <c r="C12" s="19">
        <v>800</v>
      </c>
      <c r="D12" s="18">
        <v>6</v>
      </c>
      <c r="E12" s="20">
        <f>(B12*((C12^0.75)/(1000^0.75))*((D12)*(30*1.4)))/27</f>
        <v>0</v>
      </c>
      <c r="F12" s="21">
        <v>0.33</v>
      </c>
      <c r="G12" s="70">
        <f t="shared" si="0"/>
        <v>0</v>
      </c>
      <c r="H12" s="70"/>
      <c r="I12" s="71"/>
      <c r="J12" s="40"/>
      <c r="K12" s="40"/>
    </row>
    <row r="13" spans="1:11" ht="14.4" x14ac:dyDescent="0.3">
      <c r="A13" s="10" t="s">
        <v>5</v>
      </c>
      <c r="B13" s="18">
        <v>0</v>
      </c>
      <c r="C13" s="19">
        <v>160</v>
      </c>
      <c r="D13" s="18">
        <v>6</v>
      </c>
      <c r="E13" s="20">
        <f>(B13*((C13^0.75)/(1000^0.75))*((D13)*(30*0.7)))/27</f>
        <v>0</v>
      </c>
      <c r="F13" s="21">
        <v>0.33</v>
      </c>
      <c r="G13" s="70">
        <f t="shared" si="0"/>
        <v>0</v>
      </c>
      <c r="H13" s="70"/>
      <c r="I13" s="71"/>
      <c r="J13" s="40"/>
      <c r="K13" s="40"/>
    </row>
    <row r="14" spans="1:11" ht="14.4" x14ac:dyDescent="0.3">
      <c r="A14" s="10" t="s">
        <v>4</v>
      </c>
      <c r="B14" s="18">
        <v>0</v>
      </c>
      <c r="C14" s="19">
        <v>160</v>
      </c>
      <c r="D14" s="18">
        <v>6</v>
      </c>
      <c r="E14" s="20">
        <f>(B14*((C14^0.75)/(1000^0.75))*((D14)*(30*0.63)))/27</f>
        <v>0</v>
      </c>
      <c r="F14" s="21">
        <v>0.33</v>
      </c>
      <c r="G14" s="70">
        <f t="shared" si="0"/>
        <v>0</v>
      </c>
      <c r="H14" s="70"/>
      <c r="I14" s="71"/>
      <c r="J14" s="40"/>
      <c r="K14" s="40"/>
    </row>
    <row r="15" spans="1:11" ht="14.4" x14ac:dyDescent="0.3">
      <c r="A15" s="10" t="s">
        <v>6</v>
      </c>
      <c r="B15" s="18">
        <v>0</v>
      </c>
      <c r="C15" s="19">
        <v>145</v>
      </c>
      <c r="D15" s="18">
        <v>6</v>
      </c>
      <c r="E15" s="20">
        <f>(B15*((C15^0.75)/(1000^0.75))*((D15)*(30*0.5)))/27</f>
        <v>0</v>
      </c>
      <c r="F15" s="21">
        <v>0.33</v>
      </c>
      <c r="G15" s="70">
        <f t="shared" si="0"/>
        <v>0</v>
      </c>
      <c r="H15" s="70"/>
      <c r="I15" s="71"/>
      <c r="J15" s="40"/>
      <c r="K15" s="40"/>
    </row>
    <row r="16" spans="1:11" ht="14.4" x14ac:dyDescent="0.3">
      <c r="A16" s="10" t="s">
        <v>12</v>
      </c>
      <c r="B16" s="18">
        <v>0</v>
      </c>
      <c r="C16" s="19">
        <v>3</v>
      </c>
      <c r="D16" s="18">
        <v>6</v>
      </c>
      <c r="E16" s="20">
        <f>(B16*((C16^0.75)/(1000^0.75))*((D16)*(30*0.93)))/27</f>
        <v>0</v>
      </c>
      <c r="F16" s="21">
        <v>0.33</v>
      </c>
      <c r="G16" s="70">
        <f t="shared" si="0"/>
        <v>0</v>
      </c>
      <c r="H16" s="70"/>
      <c r="I16" s="71"/>
      <c r="J16" s="40"/>
      <c r="K16" s="40"/>
    </row>
    <row r="17" spans="1:11" ht="14.4" x14ac:dyDescent="0.3">
      <c r="A17" s="10" t="s">
        <v>13</v>
      </c>
      <c r="B17" s="18">
        <v>0</v>
      </c>
      <c r="C17" s="19">
        <v>440</v>
      </c>
      <c r="D17" s="18">
        <v>6</v>
      </c>
      <c r="E17" s="20">
        <f>(B17*((C17^0.75)/(1000^0.75))*((D17)*(30*0.97)))/27</f>
        <v>0</v>
      </c>
      <c r="F17" s="21">
        <v>0.33</v>
      </c>
      <c r="G17" s="70">
        <f t="shared" si="0"/>
        <v>0</v>
      </c>
      <c r="H17" s="70"/>
      <c r="I17" s="71"/>
      <c r="J17" s="40"/>
      <c r="K17" s="40"/>
    </row>
    <row r="18" spans="1:11" ht="14.4" x14ac:dyDescent="0.3">
      <c r="A18" s="10" t="s">
        <v>14</v>
      </c>
      <c r="B18" s="18">
        <v>0</v>
      </c>
      <c r="C18" s="19">
        <v>440</v>
      </c>
      <c r="D18" s="18">
        <v>6</v>
      </c>
      <c r="E18" s="20">
        <f>(B18*((C18^0.75)/(1000^0.75))*((D18)*(30*0.41)))/27</f>
        <v>0</v>
      </c>
      <c r="F18" s="21">
        <v>0.33</v>
      </c>
      <c r="G18" s="70">
        <f t="shared" si="0"/>
        <v>0</v>
      </c>
      <c r="H18" s="70"/>
      <c r="I18" s="71"/>
      <c r="J18" s="40"/>
      <c r="K18" s="40"/>
    </row>
    <row r="19" spans="1:11" ht="14.4" x14ac:dyDescent="0.3">
      <c r="A19" s="10" t="s">
        <v>7</v>
      </c>
      <c r="B19" s="18">
        <v>0</v>
      </c>
      <c r="C19" s="19">
        <v>440</v>
      </c>
      <c r="D19" s="18">
        <v>6</v>
      </c>
      <c r="E19" s="20">
        <f>(B19*((C19^0.75)/(1000^0.75))*((D19)*(30*0.3)))/27</f>
        <v>0</v>
      </c>
      <c r="F19" s="21">
        <v>0.33</v>
      </c>
      <c r="G19" s="70">
        <f t="shared" si="0"/>
        <v>0</v>
      </c>
      <c r="H19" s="70"/>
      <c r="I19" s="71"/>
      <c r="J19" s="40"/>
      <c r="K19" s="40"/>
    </row>
    <row r="20" spans="1:11" thickBot="1" x14ac:dyDescent="0.35">
      <c r="A20" s="11" t="s">
        <v>8</v>
      </c>
      <c r="B20" s="22">
        <v>0</v>
      </c>
      <c r="C20" s="23">
        <v>620</v>
      </c>
      <c r="D20" s="22">
        <v>6</v>
      </c>
      <c r="E20" s="24">
        <f>(B20*((C20^0.75)/(1000^0.75))*((D20)*(30*0.8)))/27</f>
        <v>0</v>
      </c>
      <c r="F20" s="25">
        <v>0.33</v>
      </c>
      <c r="G20" s="72">
        <f t="shared" si="0"/>
        <v>0</v>
      </c>
      <c r="H20" s="72"/>
      <c r="I20" s="73"/>
      <c r="J20" s="40"/>
      <c r="K20" s="40"/>
    </row>
    <row r="21" spans="1:11" thickBot="1" x14ac:dyDescent="0.35">
      <c r="A21" s="59"/>
      <c r="B21" s="59"/>
      <c r="C21" s="59"/>
      <c r="D21" s="59"/>
      <c r="E21" s="59"/>
      <c r="F21" s="59"/>
      <c r="G21" s="59"/>
      <c r="H21" s="59"/>
      <c r="I21" s="59"/>
      <c r="J21" s="40"/>
      <c r="K21" s="40"/>
    </row>
    <row r="22" spans="1:11" ht="18.600000000000001" thickBot="1" x14ac:dyDescent="0.4">
      <c r="A22" s="75" t="s">
        <v>24</v>
      </c>
      <c r="B22" s="76"/>
      <c r="C22" s="76"/>
      <c r="D22" s="76"/>
      <c r="E22" s="76"/>
      <c r="F22" s="12">
        <f>SUM(E9:E20)</f>
        <v>18.803114150581941</v>
      </c>
      <c r="G22" s="74"/>
      <c r="H22" s="74"/>
      <c r="I22" s="74"/>
      <c r="J22" s="40"/>
      <c r="K22" s="40"/>
    </row>
    <row r="23" spans="1:11" ht="18.600000000000001" thickBot="1" x14ac:dyDescent="0.4">
      <c r="A23" s="50" t="s">
        <v>17</v>
      </c>
      <c r="B23" s="51"/>
      <c r="C23" s="51"/>
      <c r="D23" s="51"/>
      <c r="E23" s="52"/>
      <c r="F23" s="13">
        <f>SUM(G9:I20)</f>
        <v>28.1</v>
      </c>
      <c r="G23" s="74"/>
      <c r="H23" s="74"/>
      <c r="I23" s="74"/>
      <c r="J23" s="40"/>
      <c r="K23" s="40"/>
    </row>
    <row r="24" spans="1:11" ht="57.75" customHeight="1" thickBot="1" x14ac:dyDescent="0.35">
      <c r="A24" s="60" t="s">
        <v>15</v>
      </c>
      <c r="B24" s="60"/>
      <c r="C24" s="60"/>
      <c r="D24" s="60"/>
      <c r="E24" s="60"/>
      <c r="F24" s="60"/>
      <c r="G24" s="60"/>
      <c r="H24" s="60"/>
      <c r="I24" s="60"/>
      <c r="J24" s="40"/>
      <c r="K24" s="40"/>
    </row>
    <row r="25" spans="1:11" ht="21.75" customHeight="1" thickBot="1" x14ac:dyDescent="0.35">
      <c r="A25" s="48" t="s">
        <v>29</v>
      </c>
      <c r="B25" s="49"/>
      <c r="C25" s="43"/>
      <c r="D25" s="43"/>
      <c r="E25" s="55" t="s">
        <v>31</v>
      </c>
      <c r="F25" s="55"/>
      <c r="G25" s="55"/>
      <c r="H25" s="55"/>
      <c r="I25" s="55"/>
      <c r="J25" s="40"/>
      <c r="K25" s="40"/>
    </row>
    <row r="26" spans="1:11" ht="20.25" customHeight="1" x14ac:dyDescent="0.3">
      <c r="A26" s="32" t="s">
        <v>25</v>
      </c>
      <c r="B26" s="33">
        <v>4</v>
      </c>
      <c r="C26" s="43"/>
      <c r="D26" s="43"/>
      <c r="E26" s="69" t="s">
        <v>35</v>
      </c>
      <c r="F26" s="69"/>
      <c r="G26" s="69"/>
      <c r="H26" s="69"/>
      <c r="I26" s="69"/>
      <c r="J26" s="40"/>
      <c r="K26" s="40"/>
    </row>
    <row r="27" spans="1:11" ht="22.5" customHeight="1" x14ac:dyDescent="0.3">
      <c r="A27" s="30" t="s">
        <v>33</v>
      </c>
      <c r="B27" s="34">
        <v>4</v>
      </c>
      <c r="C27" s="43"/>
      <c r="D27" s="43"/>
      <c r="E27" s="69"/>
      <c r="F27" s="69"/>
      <c r="G27" s="69"/>
      <c r="H27" s="69"/>
      <c r="I27" s="69"/>
      <c r="J27" s="40"/>
      <c r="K27" s="40"/>
    </row>
    <row r="28" spans="1:11" ht="18.75" customHeight="1" thickBot="1" x14ac:dyDescent="0.35">
      <c r="A28" s="31" t="s">
        <v>26</v>
      </c>
      <c r="B28" s="35">
        <v>8</v>
      </c>
      <c r="C28" s="43"/>
      <c r="D28" s="43"/>
      <c r="E28" s="69"/>
      <c r="F28" s="69"/>
      <c r="G28" s="69"/>
      <c r="H28" s="69"/>
      <c r="I28" s="69"/>
      <c r="J28" s="40"/>
      <c r="K28" s="40"/>
    </row>
    <row r="29" spans="1:11" ht="15.75" customHeight="1" x14ac:dyDescent="0.3">
      <c r="A29" s="44"/>
      <c r="B29" s="44"/>
      <c r="C29" s="43"/>
      <c r="D29" s="43"/>
      <c r="E29" s="69"/>
      <c r="F29" s="69"/>
      <c r="G29" s="69"/>
      <c r="H29" s="69"/>
      <c r="I29" s="69"/>
      <c r="J29" s="40"/>
      <c r="K29" s="40"/>
    </row>
    <row r="30" spans="1:11" ht="18.75" customHeight="1" thickBot="1" x14ac:dyDescent="0.35">
      <c r="A30" s="45"/>
      <c r="B30" s="45"/>
      <c r="C30" s="43"/>
      <c r="D30" s="43"/>
      <c r="E30" s="69"/>
      <c r="F30" s="69"/>
      <c r="G30" s="69"/>
      <c r="H30" s="69"/>
      <c r="I30" s="69"/>
      <c r="J30" s="40"/>
      <c r="K30" s="40"/>
    </row>
    <row r="31" spans="1:11" ht="21" customHeight="1" thickBot="1" x14ac:dyDescent="0.4">
      <c r="A31" s="53" t="s">
        <v>27</v>
      </c>
      <c r="B31" s="54"/>
      <c r="C31" s="37">
        <f>(B28*B27*B26)/27</f>
        <v>4.7407407407407405</v>
      </c>
      <c r="D31" s="6"/>
      <c r="E31" s="69"/>
      <c r="F31" s="69"/>
      <c r="G31" s="69"/>
      <c r="H31" s="69"/>
      <c r="I31" s="69"/>
      <c r="J31" s="40"/>
      <c r="K31" s="40"/>
    </row>
    <row r="32" spans="1:11" ht="21.75" customHeight="1" thickBot="1" x14ac:dyDescent="0.4">
      <c r="A32" s="38" t="s">
        <v>30</v>
      </c>
      <c r="B32" s="39"/>
      <c r="C32" s="39"/>
      <c r="D32" s="39"/>
      <c r="E32" s="28"/>
      <c r="F32" s="36">
        <f>C31*3</f>
        <v>14.222222222222221</v>
      </c>
      <c r="G32" s="46"/>
      <c r="H32" s="47"/>
      <c r="I32" s="47"/>
      <c r="J32" s="40"/>
      <c r="K32" s="40"/>
    </row>
    <row r="33" spans="1:11" ht="15" customHeight="1" x14ac:dyDescent="0.3">
      <c r="A33" s="40"/>
      <c r="B33" s="40"/>
      <c r="C33" s="40"/>
      <c r="D33" s="40"/>
      <c r="E33" s="40"/>
      <c r="F33" s="40"/>
      <c r="G33" s="40"/>
      <c r="H33" s="40"/>
      <c r="I33" s="40"/>
      <c r="J33" s="40"/>
      <c r="K33" s="40"/>
    </row>
    <row r="34" spans="1:11" ht="15" customHeight="1" x14ac:dyDescent="0.3">
      <c r="A34" s="40"/>
      <c r="B34" s="40"/>
      <c r="C34" s="40"/>
      <c r="D34" s="40"/>
      <c r="E34" s="40"/>
      <c r="F34" s="40"/>
      <c r="G34" s="40"/>
      <c r="H34" s="40"/>
      <c r="I34" s="40"/>
      <c r="J34" s="40"/>
      <c r="K34" s="40"/>
    </row>
    <row r="35" spans="1:11" ht="15" customHeight="1" x14ac:dyDescent="0.3">
      <c r="A35" s="40"/>
      <c r="B35" s="40"/>
      <c r="C35" s="40"/>
      <c r="D35" s="40"/>
      <c r="E35" s="40"/>
      <c r="F35" s="40"/>
      <c r="G35" s="40"/>
      <c r="H35" s="40"/>
      <c r="I35" s="40"/>
      <c r="J35" s="40"/>
      <c r="K35" s="40"/>
    </row>
    <row r="36" spans="1:11" ht="15" customHeight="1" x14ac:dyDescent="0.3">
      <c r="A36" s="40"/>
      <c r="B36" s="40"/>
      <c r="C36" s="40"/>
      <c r="D36" s="40"/>
      <c r="E36" s="40"/>
      <c r="F36" s="40"/>
      <c r="G36" s="40"/>
      <c r="H36" s="40"/>
      <c r="I36" s="40"/>
      <c r="J36" s="40"/>
      <c r="K36" s="40"/>
    </row>
  </sheetData>
  <dataConsolidate/>
  <mergeCells count="31">
    <mergeCell ref="A1:I1"/>
    <mergeCell ref="A6:I7"/>
    <mergeCell ref="E26:I31"/>
    <mergeCell ref="G19:I19"/>
    <mergeCell ref="G20:I20"/>
    <mergeCell ref="G22:I23"/>
    <mergeCell ref="A22:E22"/>
    <mergeCell ref="G16:I16"/>
    <mergeCell ref="G17:I17"/>
    <mergeCell ref="G18:I18"/>
    <mergeCell ref="G13:I13"/>
    <mergeCell ref="G14:I14"/>
    <mergeCell ref="G15:I15"/>
    <mergeCell ref="G10:I10"/>
    <mergeCell ref="G11:I11"/>
    <mergeCell ref="G12:I12"/>
    <mergeCell ref="G2:H2"/>
    <mergeCell ref="G3:H3"/>
    <mergeCell ref="A2:F3"/>
    <mergeCell ref="A21:I21"/>
    <mergeCell ref="A24:I24"/>
    <mergeCell ref="A4:I5"/>
    <mergeCell ref="G8:I8"/>
    <mergeCell ref="G9:I9"/>
    <mergeCell ref="C25:D30"/>
    <mergeCell ref="A29:B30"/>
    <mergeCell ref="G32:I32"/>
    <mergeCell ref="A25:B25"/>
    <mergeCell ref="A23:E23"/>
    <mergeCell ref="A31:B31"/>
    <mergeCell ref="E25:I25"/>
  </mergeCells>
  <pageMargins left="0.7" right="0.7" top="0.75" bottom="0.75" header="0" footer="0"/>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4"/>
  <sheetViews>
    <sheetView tabSelected="1" topLeftCell="A7" workbookViewId="0">
      <selection activeCell="AA7" sqref="AA7"/>
    </sheetView>
  </sheetViews>
  <sheetFormatPr defaultColWidth="14.44140625" defaultRowHeight="15" customHeight="1" x14ac:dyDescent="0.3"/>
  <cols>
    <col min="1" max="1" width="32.33203125" style="2" customWidth="1"/>
    <col min="2" max="2" width="11.5546875" style="2" customWidth="1"/>
    <col min="3" max="3" width="14.6640625" style="2" customWidth="1"/>
    <col min="4" max="4" width="15.109375" style="2" customWidth="1"/>
    <col min="5" max="5" width="21.33203125" style="2" customWidth="1"/>
    <col min="6" max="6" width="18.6640625" style="2" customWidth="1"/>
    <col min="7" max="7" width="4.44140625" style="2" customWidth="1"/>
    <col min="8" max="8" width="8.6640625" style="2" customWidth="1"/>
    <col min="9" max="9" width="16.6640625" style="2" customWidth="1"/>
    <col min="10" max="13" width="8.6640625" style="47" customWidth="1"/>
    <col min="14" max="26" width="14.44140625" style="47"/>
    <col min="27" max="16384" width="14.44140625" style="2"/>
  </cols>
  <sheetData>
    <row r="1" spans="1:9" ht="46.2" x14ac:dyDescent="0.85">
      <c r="A1" s="85" t="s">
        <v>28</v>
      </c>
      <c r="B1" s="86"/>
      <c r="C1" s="86"/>
      <c r="D1" s="86"/>
      <c r="E1" s="86"/>
      <c r="F1" s="86"/>
      <c r="G1" s="86"/>
      <c r="H1" s="86"/>
      <c r="I1" s="86"/>
    </row>
    <row r="2" spans="1:9" ht="15" customHeight="1" x14ac:dyDescent="0.3">
      <c r="A2" s="87" t="s">
        <v>21</v>
      </c>
      <c r="B2" s="87"/>
      <c r="C2" s="87"/>
      <c r="D2" s="87"/>
      <c r="E2" s="87"/>
      <c r="F2" s="87"/>
      <c r="G2" s="56"/>
      <c r="H2" s="56"/>
      <c r="I2" s="4" t="s">
        <v>1</v>
      </c>
    </row>
    <row r="3" spans="1:9" ht="15" customHeight="1" x14ac:dyDescent="0.3">
      <c r="A3" s="87"/>
      <c r="B3" s="87"/>
      <c r="C3" s="87"/>
      <c r="D3" s="87"/>
      <c r="E3" s="87"/>
      <c r="F3" s="87"/>
      <c r="G3" s="57"/>
      <c r="H3" s="57"/>
      <c r="I3" s="6" t="s">
        <v>2</v>
      </c>
    </row>
    <row r="4" spans="1:9" ht="15.75" customHeight="1" x14ac:dyDescent="0.3">
      <c r="A4" s="61" t="s">
        <v>22</v>
      </c>
      <c r="B4" s="61"/>
      <c r="C4" s="61"/>
      <c r="D4" s="61"/>
      <c r="E4" s="61"/>
      <c r="F4" s="61"/>
      <c r="G4" s="61"/>
      <c r="H4" s="61"/>
      <c r="I4" s="61"/>
    </row>
    <row r="5" spans="1:9" ht="61.5" customHeight="1" x14ac:dyDescent="0.3">
      <c r="A5" s="61"/>
      <c r="B5" s="61"/>
      <c r="C5" s="61"/>
      <c r="D5" s="61"/>
      <c r="E5" s="61"/>
      <c r="F5" s="61"/>
      <c r="G5" s="61"/>
      <c r="H5" s="61"/>
      <c r="I5" s="61"/>
    </row>
    <row r="6" spans="1:9" ht="14.4" x14ac:dyDescent="0.3">
      <c r="A6" s="88" t="s">
        <v>0</v>
      </c>
      <c r="B6" s="88"/>
      <c r="C6" s="88"/>
      <c r="D6" s="88"/>
      <c r="E6" s="88"/>
      <c r="F6" s="88"/>
      <c r="G6" s="88"/>
      <c r="H6" s="88"/>
      <c r="I6" s="88"/>
    </row>
    <row r="7" spans="1:9" ht="30" customHeight="1" thickBot="1" x14ac:dyDescent="0.35">
      <c r="A7" s="88"/>
      <c r="B7" s="88"/>
      <c r="C7" s="88"/>
      <c r="D7" s="88"/>
      <c r="E7" s="88"/>
      <c r="F7" s="88"/>
      <c r="G7" s="88"/>
      <c r="H7" s="88"/>
      <c r="I7" s="88"/>
    </row>
    <row r="8" spans="1:9" ht="54.75" customHeight="1" thickBot="1" x14ac:dyDescent="0.35">
      <c r="A8" s="7" t="s">
        <v>16</v>
      </c>
      <c r="B8" s="8" t="s">
        <v>20</v>
      </c>
      <c r="C8" s="8" t="s">
        <v>19</v>
      </c>
      <c r="D8" s="8" t="s">
        <v>18</v>
      </c>
      <c r="E8" s="8" t="s">
        <v>24</v>
      </c>
      <c r="F8" s="8" t="s">
        <v>23</v>
      </c>
      <c r="G8" s="62" t="s">
        <v>17</v>
      </c>
      <c r="H8" s="62"/>
      <c r="I8" s="63"/>
    </row>
    <row r="9" spans="1:9" ht="14.4" x14ac:dyDescent="0.3">
      <c r="A9" s="9" t="s">
        <v>3</v>
      </c>
      <c r="B9" s="14">
        <v>2</v>
      </c>
      <c r="C9" s="15">
        <v>1200</v>
      </c>
      <c r="D9" s="14">
        <v>6</v>
      </c>
      <c r="E9" s="16">
        <f>(B9*((C9^0.75)/(1000^0.75))*((D9)*(30*0.82)))/27</f>
        <v>12.535409433721293</v>
      </c>
      <c r="F9" s="17">
        <v>0.33</v>
      </c>
      <c r="G9" s="64">
        <f t="shared" ref="G9:G20" si="0">ROUND((E9/(1-F9)),1)</f>
        <v>18.7</v>
      </c>
      <c r="H9" s="64"/>
      <c r="I9" s="65"/>
    </row>
    <row r="10" spans="1:9" ht="14.4" x14ac:dyDescent="0.3">
      <c r="A10" s="10" t="s">
        <v>9</v>
      </c>
      <c r="B10" s="18">
        <v>0</v>
      </c>
      <c r="C10" s="19">
        <v>1500</v>
      </c>
      <c r="D10" s="18">
        <v>6</v>
      </c>
      <c r="E10" s="20">
        <f>(B10*((C10^0.75)/(1000^0.75))*((D10)*(30*1.7)))/27</f>
        <v>0</v>
      </c>
      <c r="F10" s="21">
        <v>0.33</v>
      </c>
      <c r="G10" s="70">
        <f t="shared" si="0"/>
        <v>0</v>
      </c>
      <c r="H10" s="70"/>
      <c r="I10" s="71"/>
    </row>
    <row r="11" spans="1:9" ht="14.4" x14ac:dyDescent="0.3">
      <c r="A11" s="10" t="s">
        <v>10</v>
      </c>
      <c r="B11" s="18">
        <v>0</v>
      </c>
      <c r="C11" s="19">
        <v>1200</v>
      </c>
      <c r="D11" s="18">
        <v>6</v>
      </c>
      <c r="E11" s="20">
        <f>(B11*((C11^0.75)/(1000^0.75))*((D11)*(30*1.5)))/27</f>
        <v>0</v>
      </c>
      <c r="F11" s="21">
        <v>0.33</v>
      </c>
      <c r="G11" s="70">
        <f t="shared" si="0"/>
        <v>0</v>
      </c>
      <c r="H11" s="70"/>
      <c r="I11" s="71"/>
    </row>
    <row r="12" spans="1:9" ht="14.4" x14ac:dyDescent="0.3">
      <c r="A12" s="10" t="s">
        <v>11</v>
      </c>
      <c r="B12" s="18">
        <v>0</v>
      </c>
      <c r="C12" s="19">
        <v>800</v>
      </c>
      <c r="D12" s="18">
        <v>6</v>
      </c>
      <c r="E12" s="20">
        <f>(B12*((C12^0.75)/(1000^0.75))*((D12)*(30*1.4)))/27</f>
        <v>0</v>
      </c>
      <c r="F12" s="21">
        <v>0.33</v>
      </c>
      <c r="G12" s="70">
        <f t="shared" si="0"/>
        <v>0</v>
      </c>
      <c r="H12" s="70"/>
      <c r="I12" s="71"/>
    </row>
    <row r="13" spans="1:9" ht="14.4" x14ac:dyDescent="0.3">
      <c r="A13" s="10" t="s">
        <v>5</v>
      </c>
      <c r="B13" s="18">
        <v>0</v>
      </c>
      <c r="C13" s="19">
        <v>160</v>
      </c>
      <c r="D13" s="18">
        <v>6</v>
      </c>
      <c r="E13" s="20">
        <f>(B13*((C13^0.75)/(1000^0.75))*((D13)*(30*0.7)))/27</f>
        <v>0</v>
      </c>
      <c r="F13" s="21">
        <v>0.33</v>
      </c>
      <c r="G13" s="70">
        <f t="shared" si="0"/>
        <v>0</v>
      </c>
      <c r="H13" s="70"/>
      <c r="I13" s="71"/>
    </row>
    <row r="14" spans="1:9" ht="14.4" x14ac:dyDescent="0.3">
      <c r="A14" s="10" t="s">
        <v>4</v>
      </c>
      <c r="B14" s="18">
        <v>0</v>
      </c>
      <c r="C14" s="19">
        <v>160</v>
      </c>
      <c r="D14" s="18">
        <v>6</v>
      </c>
      <c r="E14" s="20">
        <f>(B14*((C14^0.75)/(1000^0.75))*((D14)*(30*0.63)))/27</f>
        <v>0</v>
      </c>
      <c r="F14" s="21">
        <v>0.33</v>
      </c>
      <c r="G14" s="70">
        <f t="shared" si="0"/>
        <v>0</v>
      </c>
      <c r="H14" s="70"/>
      <c r="I14" s="71"/>
    </row>
    <row r="15" spans="1:9" ht="14.4" x14ac:dyDescent="0.3">
      <c r="A15" s="10" t="s">
        <v>6</v>
      </c>
      <c r="B15" s="18">
        <v>0</v>
      </c>
      <c r="C15" s="19">
        <v>145</v>
      </c>
      <c r="D15" s="18">
        <v>6</v>
      </c>
      <c r="E15" s="20">
        <f>(B15*((C15^0.75)/(1000^0.75))*((D15)*(30*0.5)))/27</f>
        <v>0</v>
      </c>
      <c r="F15" s="21">
        <v>0.33</v>
      </c>
      <c r="G15" s="70">
        <f t="shared" si="0"/>
        <v>0</v>
      </c>
      <c r="H15" s="70"/>
      <c r="I15" s="71"/>
    </row>
    <row r="16" spans="1:9" ht="14.4" x14ac:dyDescent="0.3">
      <c r="A16" s="10" t="s">
        <v>12</v>
      </c>
      <c r="B16" s="18">
        <v>0</v>
      </c>
      <c r="C16" s="19">
        <v>3</v>
      </c>
      <c r="D16" s="18">
        <v>6</v>
      </c>
      <c r="E16" s="20">
        <f>(B16*((C16^0.75)/(1000^0.75))*((D16)*(30*0.93)))/27</f>
        <v>0</v>
      </c>
      <c r="F16" s="21">
        <v>0.33</v>
      </c>
      <c r="G16" s="70">
        <f t="shared" si="0"/>
        <v>0</v>
      </c>
      <c r="H16" s="70"/>
      <c r="I16" s="71"/>
    </row>
    <row r="17" spans="1:9" ht="14.4" x14ac:dyDescent="0.3">
      <c r="A17" s="10" t="s">
        <v>13</v>
      </c>
      <c r="B17" s="18">
        <v>0</v>
      </c>
      <c r="C17" s="19">
        <v>440</v>
      </c>
      <c r="D17" s="18">
        <v>6</v>
      </c>
      <c r="E17" s="20">
        <f>(B17*((C17^0.75)/(1000^0.75))*((D17)*(30*0.97)))/27</f>
        <v>0</v>
      </c>
      <c r="F17" s="21">
        <v>0.33</v>
      </c>
      <c r="G17" s="70">
        <f t="shared" si="0"/>
        <v>0</v>
      </c>
      <c r="H17" s="70"/>
      <c r="I17" s="71"/>
    </row>
    <row r="18" spans="1:9" ht="14.4" x14ac:dyDescent="0.3">
      <c r="A18" s="10" t="s">
        <v>14</v>
      </c>
      <c r="B18" s="18">
        <v>0</v>
      </c>
      <c r="C18" s="19">
        <v>440</v>
      </c>
      <c r="D18" s="18">
        <v>6</v>
      </c>
      <c r="E18" s="20">
        <f>(B18*((C18^0.75)/(1000^0.75))*((D18)*(30*0.41)))/27</f>
        <v>0</v>
      </c>
      <c r="F18" s="21">
        <v>0.33</v>
      </c>
      <c r="G18" s="70">
        <f t="shared" si="0"/>
        <v>0</v>
      </c>
      <c r="H18" s="70"/>
      <c r="I18" s="71"/>
    </row>
    <row r="19" spans="1:9" ht="14.4" x14ac:dyDescent="0.3">
      <c r="A19" s="10" t="s">
        <v>7</v>
      </c>
      <c r="B19" s="18">
        <v>0</v>
      </c>
      <c r="C19" s="19">
        <v>440</v>
      </c>
      <c r="D19" s="18">
        <v>6</v>
      </c>
      <c r="E19" s="20">
        <f>(B19*((C19^0.75)/(1000^0.75))*((D19)*(30*0.3)))/27</f>
        <v>0</v>
      </c>
      <c r="F19" s="21">
        <v>0.33</v>
      </c>
      <c r="G19" s="70">
        <f t="shared" si="0"/>
        <v>0</v>
      </c>
      <c r="H19" s="70"/>
      <c r="I19" s="71"/>
    </row>
    <row r="20" spans="1:9" thickBot="1" x14ac:dyDescent="0.35">
      <c r="A20" s="11" t="s">
        <v>8</v>
      </c>
      <c r="B20" s="22">
        <v>0</v>
      </c>
      <c r="C20" s="23">
        <v>620</v>
      </c>
      <c r="D20" s="22">
        <v>6</v>
      </c>
      <c r="E20" s="24">
        <f>(B20*((C20^0.75)/(1000^0.75))*((D20)*(30*0.8)))/27</f>
        <v>0</v>
      </c>
      <c r="F20" s="25">
        <v>0.33</v>
      </c>
      <c r="G20" s="72">
        <f t="shared" si="0"/>
        <v>0</v>
      </c>
      <c r="H20" s="72"/>
      <c r="I20" s="73"/>
    </row>
    <row r="21" spans="1:9" thickBot="1" x14ac:dyDescent="0.35">
      <c r="A21" s="59"/>
      <c r="B21" s="59"/>
      <c r="C21" s="59"/>
      <c r="D21" s="59"/>
      <c r="E21" s="59"/>
      <c r="F21" s="59"/>
      <c r="G21" s="59"/>
      <c r="H21" s="59"/>
      <c r="I21" s="59"/>
    </row>
    <row r="22" spans="1:9" ht="18.600000000000001" thickBot="1" x14ac:dyDescent="0.4">
      <c r="A22" s="75" t="s">
        <v>24</v>
      </c>
      <c r="B22" s="76"/>
      <c r="C22" s="76"/>
      <c r="D22" s="76"/>
      <c r="E22" s="76"/>
      <c r="F22" s="12">
        <f>SUM(E9:E20)</f>
        <v>12.535409433721293</v>
      </c>
      <c r="G22" s="89"/>
      <c r="H22" s="89"/>
      <c r="I22" s="89"/>
    </row>
    <row r="23" spans="1:9" ht="18.600000000000001" thickBot="1" x14ac:dyDescent="0.4">
      <c r="A23" s="50" t="s">
        <v>17</v>
      </c>
      <c r="B23" s="51"/>
      <c r="C23" s="51"/>
      <c r="D23" s="51"/>
      <c r="E23" s="52"/>
      <c r="F23" s="13">
        <f>SUM(G9:I20)</f>
        <v>18.7</v>
      </c>
      <c r="G23" s="89"/>
      <c r="H23" s="89"/>
      <c r="I23" s="89"/>
    </row>
    <row r="24" spans="1:9" ht="42.75" customHeight="1" thickBot="1" x14ac:dyDescent="0.35">
      <c r="A24" s="83" t="s">
        <v>15</v>
      </c>
      <c r="B24" s="83"/>
      <c r="C24" s="83"/>
      <c r="D24" s="83"/>
      <c r="E24" s="83"/>
      <c r="F24" s="83"/>
      <c r="G24" s="83"/>
      <c r="H24" s="83"/>
      <c r="I24" s="83"/>
    </row>
    <row r="25" spans="1:9" ht="20.100000000000001" customHeight="1" thickBot="1" x14ac:dyDescent="0.35">
      <c r="A25" s="1" t="s">
        <v>29</v>
      </c>
      <c r="B25" s="29"/>
      <c r="C25" s="5"/>
      <c r="D25" s="3"/>
      <c r="E25" s="84" t="s">
        <v>31</v>
      </c>
      <c r="F25" s="84"/>
      <c r="G25" s="84"/>
      <c r="H25" s="84"/>
      <c r="I25" s="84"/>
    </row>
    <row r="26" spans="1:9" ht="20.100000000000001" customHeight="1" x14ac:dyDescent="0.3">
      <c r="A26" s="32" t="s">
        <v>25</v>
      </c>
      <c r="B26" s="33">
        <v>4</v>
      </c>
      <c r="C26" s="26"/>
      <c r="D26" s="26"/>
      <c r="E26" s="77" t="s">
        <v>32</v>
      </c>
      <c r="F26" s="77"/>
      <c r="G26" s="77"/>
      <c r="H26" s="77"/>
      <c r="I26" s="77"/>
    </row>
    <row r="27" spans="1:9" ht="20.100000000000001" customHeight="1" x14ac:dyDescent="0.3">
      <c r="A27" s="30" t="s">
        <v>33</v>
      </c>
      <c r="B27" s="34">
        <v>8</v>
      </c>
      <c r="C27" s="26"/>
      <c r="D27" s="26"/>
      <c r="E27" s="77"/>
      <c r="F27" s="77"/>
      <c r="G27" s="77"/>
      <c r="H27" s="77"/>
      <c r="I27" s="77"/>
    </row>
    <row r="28" spans="1:9" ht="21" customHeight="1" thickBot="1" x14ac:dyDescent="0.35">
      <c r="A28" s="31" t="s">
        <v>26</v>
      </c>
      <c r="B28" s="35">
        <v>8</v>
      </c>
      <c r="C28" s="26"/>
      <c r="D28" s="26"/>
      <c r="E28" s="77"/>
      <c r="F28" s="77"/>
      <c r="G28" s="77"/>
      <c r="H28" s="77"/>
      <c r="I28" s="77"/>
    </row>
    <row r="29" spans="1:9" ht="18.75" customHeight="1" x14ac:dyDescent="0.3">
      <c r="A29" s="26"/>
      <c r="B29" s="26"/>
      <c r="C29" s="26"/>
      <c r="D29" s="26"/>
      <c r="E29" s="77"/>
      <c r="F29" s="77"/>
      <c r="G29" s="77"/>
      <c r="H29" s="77"/>
      <c r="I29" s="77"/>
    </row>
    <row r="30" spans="1:9" ht="15.75" customHeight="1" thickBot="1" x14ac:dyDescent="0.35">
      <c r="A30" s="26"/>
      <c r="B30" s="26"/>
      <c r="C30" s="26"/>
      <c r="D30" s="26"/>
      <c r="E30" s="77"/>
      <c r="F30" s="77"/>
      <c r="G30" s="77"/>
      <c r="H30" s="77"/>
      <c r="I30" s="77"/>
    </row>
    <row r="31" spans="1:9" ht="18.75" customHeight="1" thickBot="1" x14ac:dyDescent="0.4">
      <c r="A31" s="78" t="s">
        <v>27</v>
      </c>
      <c r="B31" s="79"/>
      <c r="C31" s="37">
        <f>(B28*B27*B26)/27</f>
        <v>9.481481481481481</v>
      </c>
      <c r="D31" s="6"/>
      <c r="E31" s="27"/>
      <c r="F31" s="27"/>
      <c r="G31" s="27"/>
      <c r="H31" s="3"/>
      <c r="I31" s="3"/>
    </row>
    <row r="32" spans="1:9" ht="21" customHeight="1" thickBot="1" x14ac:dyDescent="0.4">
      <c r="A32" s="80" t="s">
        <v>30</v>
      </c>
      <c r="B32" s="81"/>
      <c r="C32" s="81"/>
      <c r="D32" s="81"/>
      <c r="E32" s="82"/>
      <c r="F32" s="36">
        <f>C31*3</f>
        <v>28.444444444444443</v>
      </c>
      <c r="G32" s="3"/>
      <c r="H32" s="5"/>
      <c r="I32" s="3"/>
    </row>
    <row r="33" spans="1:9" ht="15.75" customHeight="1" x14ac:dyDescent="0.3">
      <c r="A33" s="6"/>
      <c r="B33" s="6"/>
      <c r="C33" s="6"/>
      <c r="D33" s="6"/>
      <c r="E33" s="6"/>
      <c r="F33" s="6"/>
      <c r="G33" s="6"/>
      <c r="H33" s="6"/>
      <c r="I33" s="6"/>
    </row>
    <row r="34" spans="1:9" ht="15.75" customHeight="1" x14ac:dyDescent="0.3">
      <c r="A34" s="6"/>
      <c r="B34" s="6"/>
      <c r="C34" s="6"/>
      <c r="D34" s="6"/>
      <c r="E34" s="6"/>
      <c r="F34" s="6"/>
      <c r="G34" s="6"/>
      <c r="H34" s="6"/>
      <c r="I34" s="6"/>
    </row>
    <row r="35" spans="1:9" ht="45.75" customHeight="1" x14ac:dyDescent="0.3">
      <c r="A35" s="6"/>
      <c r="B35" s="6"/>
      <c r="C35" s="6"/>
      <c r="D35" s="6"/>
      <c r="E35" s="6"/>
      <c r="F35" s="6"/>
      <c r="G35" s="6"/>
      <c r="H35" s="6"/>
      <c r="I35" s="6"/>
    </row>
    <row r="36" spans="1:9" ht="15.75" customHeight="1" x14ac:dyDescent="0.3">
      <c r="A36" s="6"/>
      <c r="B36" s="6"/>
      <c r="C36" s="6"/>
      <c r="D36" s="6"/>
      <c r="E36" s="6"/>
      <c r="F36" s="6"/>
      <c r="G36" s="6"/>
      <c r="H36" s="6"/>
      <c r="I36" s="6"/>
    </row>
    <row r="37" spans="1:9" ht="15.75" customHeight="1" x14ac:dyDescent="0.3">
      <c r="A37" s="6"/>
      <c r="B37" s="6"/>
      <c r="C37" s="6"/>
      <c r="D37" s="6"/>
      <c r="E37" s="6"/>
      <c r="F37" s="6"/>
      <c r="G37" s="6"/>
      <c r="H37" s="6"/>
      <c r="I37" s="6"/>
    </row>
    <row r="38" spans="1:9" ht="15.75" customHeight="1" x14ac:dyDescent="0.3">
      <c r="A38" s="6"/>
      <c r="B38" s="6"/>
      <c r="C38" s="6"/>
      <c r="D38" s="6"/>
      <c r="E38" s="6"/>
      <c r="F38" s="6"/>
      <c r="G38" s="6"/>
      <c r="H38" s="6"/>
      <c r="I38" s="6"/>
    </row>
    <row r="39" spans="1:9" ht="15.75" customHeight="1" x14ac:dyDescent="0.3">
      <c r="A39" s="6"/>
      <c r="B39" s="6"/>
      <c r="C39" s="6"/>
      <c r="D39" s="6"/>
      <c r="E39" s="6"/>
      <c r="F39" s="6"/>
      <c r="G39" s="6"/>
      <c r="H39" s="6"/>
      <c r="I39" s="6"/>
    </row>
    <row r="40" spans="1:9" ht="15.75" customHeight="1" x14ac:dyDescent="0.3">
      <c r="A40" s="6"/>
      <c r="B40" s="6"/>
      <c r="C40" s="6"/>
      <c r="D40" s="6"/>
      <c r="E40" s="6"/>
      <c r="F40" s="6"/>
      <c r="G40" s="6"/>
      <c r="H40" s="6"/>
      <c r="I40" s="6"/>
    </row>
    <row r="41" spans="1:9" ht="15.75" customHeight="1" x14ac:dyDescent="0.3">
      <c r="A41" s="6"/>
      <c r="B41" s="6"/>
      <c r="C41" s="6"/>
      <c r="D41" s="6"/>
      <c r="E41" s="6"/>
      <c r="F41" s="6"/>
      <c r="G41" s="6"/>
      <c r="H41" s="6"/>
      <c r="I41" s="6"/>
    </row>
    <row r="42" spans="1:9" ht="15.75" customHeight="1" x14ac:dyDescent="0.3">
      <c r="A42" s="6"/>
      <c r="B42" s="6"/>
      <c r="C42" s="6"/>
      <c r="D42" s="6"/>
      <c r="E42" s="6"/>
      <c r="F42" s="6"/>
      <c r="G42" s="6"/>
      <c r="H42" s="6"/>
      <c r="I42" s="6"/>
    </row>
    <row r="43" spans="1:9" ht="15.75" customHeight="1" x14ac:dyDescent="0.3">
      <c r="A43" s="6"/>
      <c r="B43" s="6"/>
      <c r="C43" s="6"/>
      <c r="D43" s="6"/>
      <c r="E43" s="6"/>
      <c r="F43" s="6"/>
      <c r="G43" s="6"/>
      <c r="H43" s="6"/>
      <c r="I43" s="6"/>
    </row>
    <row r="44" spans="1:9" ht="15.75" customHeight="1" x14ac:dyDescent="0.3">
      <c r="A44" s="6"/>
      <c r="B44" s="6"/>
      <c r="C44" s="6"/>
      <c r="D44" s="6"/>
      <c r="E44" s="6"/>
      <c r="F44" s="6"/>
      <c r="G44" s="6"/>
      <c r="H44" s="6"/>
      <c r="I44" s="6"/>
    </row>
    <row r="45" spans="1:9" ht="15.75" customHeight="1" x14ac:dyDescent="0.3">
      <c r="A45" s="6"/>
      <c r="B45" s="6"/>
      <c r="C45" s="6"/>
      <c r="D45" s="6"/>
      <c r="E45" s="6"/>
      <c r="F45" s="6"/>
      <c r="G45" s="6"/>
      <c r="H45" s="6"/>
      <c r="I45" s="6"/>
    </row>
    <row r="46" spans="1:9" ht="15.75" customHeight="1" x14ac:dyDescent="0.3">
      <c r="A46" s="6"/>
      <c r="B46" s="6"/>
      <c r="C46" s="6"/>
      <c r="D46" s="6"/>
      <c r="E46" s="6"/>
      <c r="F46" s="6"/>
      <c r="G46" s="6"/>
      <c r="H46" s="6"/>
      <c r="I46" s="6"/>
    </row>
    <row r="47" spans="1:9" ht="15.75" customHeight="1" x14ac:dyDescent="0.3">
      <c r="A47" s="6"/>
      <c r="B47" s="6"/>
      <c r="C47" s="6"/>
      <c r="D47" s="6"/>
      <c r="E47" s="6"/>
      <c r="F47" s="6"/>
      <c r="G47" s="6"/>
      <c r="H47" s="6"/>
      <c r="I47" s="6"/>
    </row>
    <row r="48" spans="1:9" ht="15.75" customHeight="1" x14ac:dyDescent="0.3">
      <c r="A48" s="6"/>
      <c r="B48" s="6"/>
      <c r="C48" s="6"/>
      <c r="D48" s="6"/>
      <c r="E48" s="6"/>
      <c r="F48" s="6"/>
      <c r="G48" s="6"/>
      <c r="H48" s="6"/>
      <c r="I48" s="6"/>
    </row>
    <row r="49" spans="1:9" ht="15.75" customHeight="1" x14ac:dyDescent="0.3">
      <c r="A49" s="6"/>
      <c r="B49" s="6"/>
      <c r="C49" s="6"/>
      <c r="D49" s="6"/>
      <c r="E49" s="6"/>
      <c r="F49" s="6"/>
      <c r="G49" s="6"/>
      <c r="H49" s="6"/>
      <c r="I49" s="6"/>
    </row>
    <row r="50" spans="1:9" ht="15.75" customHeight="1" x14ac:dyDescent="0.3">
      <c r="A50" s="6"/>
      <c r="B50" s="6"/>
      <c r="C50" s="6"/>
      <c r="D50" s="6"/>
      <c r="E50" s="6"/>
      <c r="F50" s="6"/>
      <c r="G50" s="6"/>
      <c r="H50" s="6"/>
      <c r="I50" s="6"/>
    </row>
    <row r="51" spans="1:9" ht="15.75" customHeight="1" x14ac:dyDescent="0.3">
      <c r="A51" s="6"/>
      <c r="B51" s="6"/>
      <c r="C51" s="6"/>
      <c r="D51" s="6"/>
      <c r="E51" s="6"/>
      <c r="F51" s="6"/>
      <c r="G51" s="6"/>
      <c r="H51" s="6"/>
      <c r="I51" s="6"/>
    </row>
    <row r="52" spans="1:9" ht="15.75" customHeight="1" x14ac:dyDescent="0.3">
      <c r="A52" s="6"/>
      <c r="B52" s="6"/>
      <c r="C52" s="6"/>
      <c r="D52" s="6"/>
      <c r="E52" s="6"/>
      <c r="F52" s="6"/>
      <c r="G52" s="6"/>
      <c r="H52" s="6"/>
      <c r="I52" s="6"/>
    </row>
    <row r="53" spans="1:9" ht="15.75" customHeight="1" x14ac:dyDescent="0.3">
      <c r="A53" s="6"/>
      <c r="B53" s="6"/>
      <c r="C53" s="6"/>
      <c r="D53" s="6"/>
      <c r="E53" s="6"/>
      <c r="F53" s="6"/>
      <c r="G53" s="6"/>
      <c r="H53" s="6"/>
      <c r="I53" s="6"/>
    </row>
    <row r="54" spans="1:9" ht="15.75" customHeight="1" x14ac:dyDescent="0.3">
      <c r="A54" s="6"/>
      <c r="B54" s="6"/>
      <c r="C54" s="6"/>
      <c r="D54" s="6"/>
      <c r="E54" s="6"/>
      <c r="F54" s="6"/>
      <c r="G54" s="6"/>
      <c r="H54" s="6"/>
      <c r="I54" s="6"/>
    </row>
    <row r="55" spans="1:9" ht="15.75" customHeight="1" x14ac:dyDescent="0.3">
      <c r="A55" s="6"/>
      <c r="B55" s="6"/>
      <c r="C55" s="6"/>
      <c r="D55" s="6"/>
      <c r="E55" s="6"/>
      <c r="F55" s="6"/>
      <c r="G55" s="6"/>
      <c r="H55" s="6"/>
      <c r="I55" s="6"/>
    </row>
    <row r="56" spans="1:9" ht="15.75" customHeight="1" x14ac:dyDescent="0.3">
      <c r="A56" s="6"/>
      <c r="B56" s="6"/>
      <c r="C56" s="6"/>
      <c r="D56" s="6"/>
      <c r="E56" s="6"/>
      <c r="F56" s="6"/>
      <c r="G56" s="6"/>
      <c r="H56" s="6"/>
      <c r="I56" s="6"/>
    </row>
    <row r="57" spans="1:9" ht="15.75" customHeight="1" x14ac:dyDescent="0.3">
      <c r="A57" s="6"/>
      <c r="B57" s="6"/>
      <c r="C57" s="6"/>
      <c r="D57" s="6"/>
      <c r="E57" s="6"/>
      <c r="F57" s="6"/>
      <c r="G57" s="6"/>
      <c r="H57" s="6"/>
      <c r="I57" s="6"/>
    </row>
    <row r="58" spans="1:9" ht="15.75" customHeight="1" x14ac:dyDescent="0.3">
      <c r="A58" s="6"/>
      <c r="B58" s="6"/>
      <c r="C58" s="6"/>
      <c r="D58" s="6"/>
      <c r="E58" s="6"/>
      <c r="F58" s="6"/>
      <c r="G58" s="6"/>
      <c r="H58" s="6"/>
      <c r="I58" s="6"/>
    </row>
    <row r="59" spans="1:9" ht="15.75" customHeight="1" x14ac:dyDescent="0.3">
      <c r="A59" s="6"/>
      <c r="B59" s="6"/>
      <c r="C59" s="6"/>
      <c r="D59" s="6"/>
      <c r="E59" s="6"/>
      <c r="F59" s="6"/>
      <c r="G59" s="6"/>
      <c r="H59" s="6"/>
      <c r="I59" s="6"/>
    </row>
    <row r="60" spans="1:9" ht="15.75" customHeight="1" x14ac:dyDescent="0.3">
      <c r="A60" s="6"/>
      <c r="B60" s="6"/>
      <c r="C60" s="6"/>
      <c r="D60" s="6"/>
      <c r="E60" s="6"/>
      <c r="F60" s="6"/>
      <c r="G60" s="6"/>
      <c r="H60" s="6"/>
      <c r="I60" s="6"/>
    </row>
    <row r="61" spans="1:9" ht="15.75" customHeight="1" x14ac:dyDescent="0.3">
      <c r="A61" s="6"/>
      <c r="B61" s="6"/>
      <c r="C61" s="6"/>
      <c r="D61" s="6"/>
      <c r="E61" s="6"/>
      <c r="F61" s="6"/>
      <c r="G61" s="6"/>
      <c r="H61" s="6"/>
      <c r="I61" s="6"/>
    </row>
    <row r="62" spans="1:9" ht="15.75" customHeight="1" x14ac:dyDescent="0.3">
      <c r="A62" s="6"/>
      <c r="B62" s="6"/>
      <c r="C62" s="6"/>
      <c r="D62" s="6"/>
      <c r="E62" s="6"/>
      <c r="F62" s="6"/>
      <c r="G62" s="6"/>
      <c r="H62" s="6"/>
      <c r="I62" s="6"/>
    </row>
    <row r="63" spans="1:9" ht="15.75" customHeight="1" x14ac:dyDescent="0.3">
      <c r="A63" s="6"/>
      <c r="B63" s="6"/>
      <c r="C63" s="6"/>
      <c r="D63" s="6"/>
      <c r="E63" s="6"/>
      <c r="F63" s="6"/>
      <c r="G63" s="6"/>
      <c r="H63" s="6"/>
      <c r="I63" s="6"/>
    </row>
    <row r="64" spans="1:9" ht="15.75" customHeight="1" x14ac:dyDescent="0.3">
      <c r="A64" s="6"/>
      <c r="B64" s="6"/>
      <c r="C64" s="6"/>
      <c r="D64" s="6"/>
      <c r="E64" s="6"/>
      <c r="F64" s="6"/>
      <c r="G64" s="6"/>
      <c r="H64" s="6"/>
      <c r="I64" s="6"/>
    </row>
    <row r="65" spans="1:9" ht="15.75" customHeight="1" x14ac:dyDescent="0.3">
      <c r="A65" s="6"/>
      <c r="B65" s="6"/>
      <c r="C65" s="6"/>
      <c r="D65" s="6"/>
      <c r="E65" s="6"/>
      <c r="F65" s="6"/>
      <c r="G65" s="6"/>
      <c r="H65" s="6"/>
      <c r="I65" s="6"/>
    </row>
    <row r="66" spans="1:9" ht="15.75" customHeight="1" x14ac:dyDescent="0.3">
      <c r="A66" s="6"/>
      <c r="B66" s="6"/>
      <c r="C66" s="6"/>
      <c r="D66" s="6"/>
      <c r="E66" s="6"/>
      <c r="F66" s="6"/>
      <c r="G66" s="6"/>
      <c r="H66" s="6"/>
      <c r="I66" s="6"/>
    </row>
    <row r="67" spans="1:9" ht="15.75" customHeight="1" x14ac:dyDescent="0.3">
      <c r="A67" s="6"/>
      <c r="B67" s="6"/>
      <c r="C67" s="6"/>
      <c r="D67" s="6"/>
      <c r="E67" s="6"/>
      <c r="F67" s="6"/>
      <c r="G67" s="6"/>
      <c r="H67" s="6"/>
      <c r="I67" s="6"/>
    </row>
    <row r="68" spans="1:9" ht="15.75" customHeight="1" x14ac:dyDescent="0.3">
      <c r="A68" s="6"/>
      <c r="B68" s="6"/>
      <c r="C68" s="6"/>
      <c r="D68" s="6"/>
      <c r="E68" s="6"/>
      <c r="F68" s="6"/>
      <c r="G68" s="6"/>
      <c r="H68" s="6"/>
      <c r="I68" s="6"/>
    </row>
    <row r="69" spans="1:9" ht="15.75" customHeight="1" x14ac:dyDescent="0.3">
      <c r="A69" s="6"/>
      <c r="B69" s="6"/>
      <c r="C69" s="6"/>
      <c r="D69" s="6"/>
      <c r="E69" s="6"/>
      <c r="F69" s="6"/>
      <c r="G69" s="6"/>
      <c r="H69" s="6"/>
      <c r="I69" s="6"/>
    </row>
    <row r="70" spans="1:9" ht="15.75" customHeight="1" x14ac:dyDescent="0.3">
      <c r="A70" s="6"/>
      <c r="B70" s="6"/>
      <c r="C70" s="6"/>
      <c r="D70" s="6"/>
      <c r="E70" s="6"/>
      <c r="F70" s="6"/>
      <c r="G70" s="6"/>
      <c r="H70" s="6"/>
      <c r="I70" s="6"/>
    </row>
    <row r="71" spans="1:9" ht="15.75" customHeight="1" x14ac:dyDescent="0.3">
      <c r="A71" s="6"/>
      <c r="B71" s="6"/>
      <c r="C71" s="6"/>
      <c r="D71" s="6"/>
      <c r="E71" s="6"/>
      <c r="F71" s="6"/>
      <c r="G71" s="6"/>
      <c r="H71" s="6"/>
      <c r="I71" s="6"/>
    </row>
    <row r="72" spans="1:9" ht="15.75" customHeight="1" x14ac:dyDescent="0.3">
      <c r="A72" s="6"/>
      <c r="B72" s="6"/>
      <c r="C72" s="6"/>
      <c r="D72" s="6"/>
      <c r="E72" s="6"/>
      <c r="F72" s="6"/>
      <c r="G72" s="6"/>
      <c r="H72" s="6"/>
      <c r="I72" s="6"/>
    </row>
    <row r="73" spans="1:9" ht="15.75" customHeight="1" x14ac:dyDescent="0.3">
      <c r="A73" s="6"/>
      <c r="B73" s="6"/>
      <c r="C73" s="6"/>
      <c r="D73" s="6"/>
      <c r="E73" s="6"/>
      <c r="F73" s="6"/>
      <c r="G73" s="6"/>
      <c r="H73" s="6"/>
      <c r="I73" s="6"/>
    </row>
    <row r="74" spans="1:9" ht="15.75" customHeight="1" x14ac:dyDescent="0.3">
      <c r="A74" s="6"/>
      <c r="B74" s="6"/>
      <c r="C74" s="6"/>
      <c r="D74" s="6"/>
      <c r="E74" s="6"/>
      <c r="F74" s="6"/>
      <c r="G74" s="6"/>
      <c r="H74" s="6"/>
      <c r="I74" s="6"/>
    </row>
    <row r="75" spans="1:9" ht="15.75" customHeight="1" x14ac:dyDescent="0.3">
      <c r="A75" s="6"/>
      <c r="B75" s="6"/>
      <c r="C75" s="6"/>
      <c r="D75" s="6"/>
      <c r="E75" s="6"/>
      <c r="F75" s="6"/>
      <c r="G75" s="6"/>
      <c r="H75" s="6"/>
      <c r="I75" s="6"/>
    </row>
    <row r="76" spans="1:9" ht="15.75" customHeight="1" x14ac:dyDescent="0.3">
      <c r="A76" s="6"/>
      <c r="B76" s="6"/>
      <c r="C76" s="6"/>
      <c r="D76" s="6"/>
      <c r="E76" s="6"/>
      <c r="F76" s="6"/>
      <c r="G76" s="6"/>
      <c r="H76" s="6"/>
      <c r="I76" s="6"/>
    </row>
    <row r="77" spans="1:9" ht="15.75" customHeight="1" x14ac:dyDescent="0.3">
      <c r="A77" s="6"/>
      <c r="B77" s="6"/>
      <c r="C77" s="6"/>
      <c r="D77" s="6"/>
      <c r="E77" s="6"/>
      <c r="F77" s="6"/>
      <c r="G77" s="6"/>
      <c r="H77" s="6"/>
      <c r="I77" s="6"/>
    </row>
    <row r="78" spans="1:9" ht="15.75" customHeight="1" x14ac:dyDescent="0.3">
      <c r="A78" s="6"/>
      <c r="B78" s="6"/>
      <c r="C78" s="6"/>
      <c r="D78" s="6"/>
      <c r="E78" s="6"/>
      <c r="F78" s="6"/>
      <c r="G78" s="6"/>
      <c r="H78" s="6"/>
      <c r="I78" s="6"/>
    </row>
    <row r="79" spans="1:9" ht="15.75" customHeight="1" x14ac:dyDescent="0.3">
      <c r="A79" s="6"/>
      <c r="B79" s="6"/>
      <c r="C79" s="6"/>
      <c r="D79" s="6"/>
      <c r="E79" s="6"/>
      <c r="F79" s="6"/>
      <c r="G79" s="6"/>
      <c r="H79" s="6"/>
      <c r="I79" s="6"/>
    </row>
    <row r="80" spans="1:9" ht="15.75" customHeight="1" x14ac:dyDescent="0.3">
      <c r="A80" s="6"/>
      <c r="B80" s="6"/>
      <c r="C80" s="6"/>
      <c r="D80" s="6"/>
      <c r="E80" s="6"/>
      <c r="F80" s="6"/>
      <c r="G80" s="6"/>
      <c r="H80" s="6"/>
      <c r="I80" s="6"/>
    </row>
    <row r="81" spans="1:9" ht="15.75" customHeight="1" x14ac:dyDescent="0.3">
      <c r="A81" s="6"/>
      <c r="B81" s="6"/>
      <c r="C81" s="6"/>
      <c r="D81" s="6"/>
      <c r="E81" s="6"/>
      <c r="F81" s="6"/>
      <c r="G81" s="6"/>
      <c r="H81" s="6"/>
      <c r="I81" s="6"/>
    </row>
    <row r="82" spans="1:9" ht="15.75" customHeight="1" x14ac:dyDescent="0.3">
      <c r="A82" s="6"/>
      <c r="B82" s="6"/>
      <c r="C82" s="6"/>
      <c r="D82" s="6"/>
      <c r="E82" s="6"/>
      <c r="F82" s="6"/>
      <c r="G82" s="6"/>
      <c r="H82" s="6"/>
      <c r="I82" s="6"/>
    </row>
    <row r="83" spans="1:9" ht="15.75" customHeight="1" x14ac:dyDescent="0.3">
      <c r="A83" s="6"/>
      <c r="B83" s="6"/>
      <c r="C83" s="6"/>
      <c r="D83" s="6"/>
      <c r="E83" s="6"/>
      <c r="F83" s="6"/>
      <c r="G83" s="6"/>
      <c r="H83" s="6"/>
      <c r="I83" s="6"/>
    </row>
    <row r="84" spans="1:9" ht="15.75" customHeight="1" x14ac:dyDescent="0.3">
      <c r="A84" s="6"/>
      <c r="B84" s="6"/>
      <c r="C84" s="6"/>
      <c r="D84" s="6"/>
      <c r="E84" s="6"/>
      <c r="F84" s="6"/>
      <c r="G84" s="6"/>
      <c r="H84" s="6"/>
      <c r="I84" s="6"/>
    </row>
    <row r="85" spans="1:9" ht="15.75" customHeight="1" x14ac:dyDescent="0.3">
      <c r="A85" s="6"/>
      <c r="B85" s="6"/>
      <c r="C85" s="6"/>
      <c r="D85" s="6"/>
      <c r="E85" s="6"/>
      <c r="F85" s="6"/>
      <c r="G85" s="6"/>
      <c r="H85" s="6"/>
      <c r="I85" s="6"/>
    </row>
    <row r="86" spans="1:9" ht="15.75" customHeight="1" x14ac:dyDescent="0.3">
      <c r="A86" s="6"/>
      <c r="B86" s="6"/>
      <c r="C86" s="6"/>
      <c r="D86" s="6"/>
      <c r="E86" s="6"/>
      <c r="F86" s="6"/>
      <c r="G86" s="6"/>
      <c r="H86" s="6"/>
      <c r="I86" s="6"/>
    </row>
    <row r="87" spans="1:9" ht="15.75" customHeight="1" x14ac:dyDescent="0.3">
      <c r="A87" s="6"/>
      <c r="B87" s="6"/>
      <c r="C87" s="6"/>
      <c r="D87" s="6"/>
      <c r="E87" s="6"/>
      <c r="F87" s="6"/>
      <c r="G87" s="6"/>
      <c r="H87" s="6"/>
      <c r="I87" s="6"/>
    </row>
    <row r="88" spans="1:9" ht="15.75" customHeight="1" x14ac:dyDescent="0.3">
      <c r="A88" s="6"/>
      <c r="B88" s="6"/>
      <c r="C88" s="6"/>
      <c r="D88" s="6"/>
      <c r="E88" s="6"/>
      <c r="F88" s="6"/>
      <c r="G88" s="6"/>
      <c r="H88" s="6"/>
      <c r="I88" s="6"/>
    </row>
    <row r="89" spans="1:9" ht="15.75" customHeight="1" x14ac:dyDescent="0.3">
      <c r="A89" s="6"/>
      <c r="B89" s="6"/>
      <c r="C89" s="6"/>
      <c r="D89" s="6"/>
      <c r="E89" s="6"/>
      <c r="F89" s="6"/>
      <c r="G89" s="6"/>
      <c r="H89" s="6"/>
      <c r="I89" s="6"/>
    </row>
    <row r="90" spans="1:9" ht="15.75" customHeight="1" x14ac:dyDescent="0.3">
      <c r="A90" s="6"/>
      <c r="B90" s="6"/>
      <c r="C90" s="6"/>
      <c r="D90" s="6"/>
      <c r="E90" s="6"/>
      <c r="F90" s="6"/>
      <c r="G90" s="6"/>
      <c r="H90" s="6"/>
      <c r="I90" s="6"/>
    </row>
    <row r="91" spans="1:9" ht="15.75" customHeight="1" x14ac:dyDescent="0.3">
      <c r="A91" s="6"/>
      <c r="B91" s="6"/>
      <c r="C91" s="6"/>
      <c r="D91" s="6"/>
      <c r="E91" s="6"/>
      <c r="F91" s="6"/>
      <c r="G91" s="6"/>
      <c r="H91" s="6"/>
      <c r="I91" s="6"/>
    </row>
    <row r="92" spans="1:9" ht="15.75" customHeight="1" x14ac:dyDescent="0.3">
      <c r="A92" s="6"/>
      <c r="B92" s="6"/>
      <c r="C92" s="6"/>
      <c r="D92" s="6"/>
      <c r="E92" s="6"/>
      <c r="F92" s="6"/>
      <c r="G92" s="6"/>
      <c r="H92" s="6"/>
      <c r="I92" s="6"/>
    </row>
    <row r="93" spans="1:9" ht="15.75" customHeight="1" x14ac:dyDescent="0.3">
      <c r="A93" s="6"/>
      <c r="B93" s="6"/>
      <c r="C93" s="6"/>
      <c r="D93" s="6"/>
      <c r="E93" s="6"/>
      <c r="F93" s="6"/>
      <c r="G93" s="6"/>
      <c r="H93" s="6"/>
      <c r="I93" s="6"/>
    </row>
    <row r="94" spans="1:9" ht="15.75" customHeight="1" x14ac:dyDescent="0.3">
      <c r="A94" s="6"/>
      <c r="B94" s="6"/>
      <c r="C94" s="6"/>
      <c r="D94" s="6"/>
      <c r="E94" s="6"/>
      <c r="F94" s="6"/>
      <c r="G94" s="6"/>
      <c r="H94" s="6"/>
      <c r="I94" s="6"/>
    </row>
    <row r="95" spans="1:9" ht="15.75" customHeight="1" x14ac:dyDescent="0.3">
      <c r="A95" s="6"/>
      <c r="B95" s="6"/>
      <c r="C95" s="6"/>
      <c r="D95" s="6"/>
      <c r="E95" s="6"/>
      <c r="F95" s="6"/>
      <c r="G95" s="6"/>
      <c r="H95" s="6"/>
      <c r="I95" s="6"/>
    </row>
    <row r="96" spans="1:9" ht="15.75" customHeight="1" x14ac:dyDescent="0.3">
      <c r="A96" s="6"/>
      <c r="B96" s="6"/>
      <c r="C96" s="6"/>
      <c r="D96" s="6"/>
      <c r="E96" s="6"/>
      <c r="F96" s="6"/>
      <c r="G96" s="6"/>
      <c r="H96" s="6"/>
      <c r="I96" s="6"/>
    </row>
    <row r="97" spans="1:9" ht="15.75" customHeight="1" x14ac:dyDescent="0.3">
      <c r="A97" s="6"/>
      <c r="B97" s="6"/>
      <c r="C97" s="6"/>
      <c r="D97" s="6"/>
      <c r="E97" s="6"/>
      <c r="F97" s="6"/>
      <c r="G97" s="6"/>
      <c r="H97" s="6"/>
      <c r="I97" s="6"/>
    </row>
    <row r="98" spans="1:9" ht="15.75" customHeight="1" x14ac:dyDescent="0.3">
      <c r="A98" s="6"/>
      <c r="B98" s="6"/>
      <c r="C98" s="6"/>
      <c r="D98" s="6"/>
      <c r="E98" s="6"/>
      <c r="F98" s="6"/>
      <c r="G98" s="6"/>
      <c r="H98" s="6"/>
      <c r="I98" s="6"/>
    </row>
    <row r="99" spans="1:9" ht="15.75" customHeight="1" x14ac:dyDescent="0.3">
      <c r="A99" s="6"/>
      <c r="B99" s="6"/>
      <c r="C99" s="6"/>
      <c r="D99" s="6"/>
      <c r="E99" s="6"/>
      <c r="F99" s="6"/>
      <c r="G99" s="6"/>
      <c r="H99" s="6"/>
      <c r="I99" s="6"/>
    </row>
    <row r="100" spans="1:9" ht="15.75" customHeight="1" x14ac:dyDescent="0.3">
      <c r="A100" s="6"/>
      <c r="B100" s="6"/>
      <c r="C100" s="6"/>
      <c r="D100" s="6"/>
      <c r="E100" s="6"/>
      <c r="F100" s="6"/>
      <c r="G100" s="6"/>
      <c r="H100" s="6"/>
      <c r="I100" s="6"/>
    </row>
    <row r="101" spans="1:9" ht="15.75" customHeight="1" x14ac:dyDescent="0.3">
      <c r="A101" s="6"/>
      <c r="B101" s="6"/>
      <c r="C101" s="6"/>
      <c r="D101" s="6"/>
      <c r="E101" s="6"/>
      <c r="F101" s="6"/>
      <c r="G101" s="6"/>
      <c r="H101" s="6"/>
      <c r="I101" s="6"/>
    </row>
    <row r="102" spans="1:9" ht="15.75" customHeight="1" x14ac:dyDescent="0.3">
      <c r="A102" s="6"/>
      <c r="B102" s="6"/>
      <c r="C102" s="6"/>
      <c r="D102" s="6"/>
      <c r="E102" s="6"/>
      <c r="F102" s="6"/>
      <c r="G102" s="6"/>
      <c r="H102" s="6"/>
      <c r="I102" s="6"/>
    </row>
    <row r="103" spans="1:9" ht="15.75" customHeight="1" x14ac:dyDescent="0.3">
      <c r="A103" s="6"/>
      <c r="B103" s="6"/>
      <c r="C103" s="6"/>
      <c r="D103" s="6"/>
      <c r="E103" s="6"/>
      <c r="F103" s="6"/>
      <c r="G103" s="6"/>
      <c r="H103" s="6"/>
      <c r="I103" s="6"/>
    </row>
    <row r="104" spans="1:9" ht="15.75" customHeight="1" x14ac:dyDescent="0.3">
      <c r="A104" s="6"/>
      <c r="B104" s="6"/>
      <c r="C104" s="6"/>
      <c r="D104" s="6"/>
      <c r="E104" s="6"/>
      <c r="F104" s="6"/>
      <c r="G104" s="6"/>
      <c r="H104" s="6"/>
      <c r="I104" s="6"/>
    </row>
    <row r="105" spans="1:9" ht="15.75" customHeight="1" x14ac:dyDescent="0.3">
      <c r="A105" s="6"/>
      <c r="B105" s="6"/>
      <c r="C105" s="6"/>
      <c r="D105" s="6"/>
      <c r="E105" s="6"/>
      <c r="F105" s="6"/>
      <c r="G105" s="6"/>
      <c r="H105" s="6"/>
      <c r="I105" s="6"/>
    </row>
    <row r="106" spans="1:9" ht="15.75" customHeight="1" x14ac:dyDescent="0.3">
      <c r="A106" s="6"/>
      <c r="B106" s="6"/>
      <c r="C106" s="6"/>
      <c r="D106" s="6"/>
      <c r="E106" s="6"/>
      <c r="F106" s="6"/>
      <c r="G106" s="6"/>
      <c r="H106" s="6"/>
      <c r="I106" s="6"/>
    </row>
    <row r="107" spans="1:9" ht="15.75" customHeight="1" x14ac:dyDescent="0.3">
      <c r="A107" s="6"/>
      <c r="B107" s="6"/>
      <c r="C107" s="6"/>
      <c r="D107" s="6"/>
      <c r="E107" s="6"/>
      <c r="F107" s="6"/>
      <c r="G107" s="6"/>
      <c r="H107" s="6"/>
      <c r="I107" s="6"/>
    </row>
    <row r="108" spans="1:9" ht="15.75" customHeight="1" x14ac:dyDescent="0.3"/>
    <row r="109" spans="1:9" ht="15.75" customHeight="1" x14ac:dyDescent="0.3"/>
    <row r="110" spans="1:9" ht="15.75" customHeight="1" x14ac:dyDescent="0.3"/>
    <row r="111" spans="1:9" ht="15.75" customHeight="1" x14ac:dyDescent="0.3"/>
    <row r="112" spans="1:9"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sheetData>
  <dataConsolidate/>
  <mergeCells count="29">
    <mergeCell ref="A1:I1"/>
    <mergeCell ref="J1:Z1048576"/>
    <mergeCell ref="A2:F3"/>
    <mergeCell ref="G2:H2"/>
    <mergeCell ref="G3:H3"/>
    <mergeCell ref="A4:I5"/>
    <mergeCell ref="A6:I7"/>
    <mergeCell ref="G8:I8"/>
    <mergeCell ref="G9:I9"/>
    <mergeCell ref="G10:I10"/>
    <mergeCell ref="A22:E22"/>
    <mergeCell ref="G22:I23"/>
    <mergeCell ref="A23:E23"/>
    <mergeCell ref="G11:I11"/>
    <mergeCell ref="G12:I12"/>
    <mergeCell ref="G13:I13"/>
    <mergeCell ref="G14:I14"/>
    <mergeCell ref="G15:I15"/>
    <mergeCell ref="G16:I16"/>
    <mergeCell ref="G17:I17"/>
    <mergeCell ref="G18:I18"/>
    <mergeCell ref="E26:I30"/>
    <mergeCell ref="A31:B31"/>
    <mergeCell ref="A32:E32"/>
    <mergeCell ref="G19:I19"/>
    <mergeCell ref="G20:I20"/>
    <mergeCell ref="A21:I21"/>
    <mergeCell ref="A24:I24"/>
    <mergeCell ref="E25:I25"/>
  </mergeCells>
  <pageMargins left="0.7" right="0.7" top="0.75" bottom="0.75" header="0" footer="0"/>
  <pageSetup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vt:lpstr>
      <vt:lpstr>Blank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Warren</dc:creator>
  <cp:lastModifiedBy>Cathy McQueeney</cp:lastModifiedBy>
  <cp:lastPrinted>2019-10-25T00:00:51Z</cp:lastPrinted>
  <dcterms:created xsi:type="dcterms:W3CDTF">2018-04-19T23:06:01Z</dcterms:created>
  <dcterms:modified xsi:type="dcterms:W3CDTF">2022-06-01T21:49:46Z</dcterms:modified>
</cp:coreProperties>
</file>