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drawings/drawing11.xml" ContentType="application/vnd.openxmlformats-officedocument.drawingml.chartshapes+xml"/>
  <Override PartName="/xl/charts/chart8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9.xml" ContentType="application/vnd.openxmlformats-officedocument.drawingml.chart+xml"/>
  <Override PartName="/xl/drawings/drawing14.xml" ContentType="application/vnd.openxmlformats-officedocument.drawingml.chartshapes+xml"/>
  <Override PartName="/xl/charts/chart10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11.xml" ContentType="application/vnd.openxmlformats-officedocument.drawingml.chart+xml"/>
  <Override PartName="/xl/drawings/drawing17.xml" ContentType="application/vnd.openxmlformats-officedocument.drawingml.chartshapes+xml"/>
  <Override PartName="/xl/charts/chart12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3.xml" ContentType="application/vnd.openxmlformats-officedocument.drawingml.chart+xml"/>
  <Override PartName="/xl/drawings/drawing20.xml" ContentType="application/vnd.openxmlformats-officedocument.drawingml.chartshapes+xml"/>
  <Override PartName="/xl/charts/chart14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15.xml" ContentType="application/vnd.openxmlformats-officedocument.drawingml.chart+xml"/>
  <Override PartName="/xl/drawings/drawing23.xml" ContentType="application/vnd.openxmlformats-officedocument.drawingml.chartshapes+xml"/>
  <Override PartName="/xl/charts/chart16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26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27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28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29.xml" ContentType="application/vnd.openxmlformats-officedocument.drawing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drawings/drawing30.xml" ContentType="application/vnd.openxmlformats-officedocument.drawing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drawings/drawing31.xml" ContentType="application/vnd.openxmlformats-officedocument.drawing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drawings/drawing32.xml" ContentType="application/vnd.openxmlformats-officedocument.drawing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drawings/drawing33.xml" ContentType="application/vnd.openxmlformats-officedocument.drawing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drawings/drawing34.xml" ContentType="application/vnd.openxmlformats-officedocument.drawing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2030" windowHeight="7350" tabRatio="847" firstSheet="5" activeTab="11"/>
  </bookViews>
  <sheets>
    <sheet name="Table" sheetId="37" r:id="rId1"/>
    <sheet name="Summary" sheetId="36" r:id="rId2"/>
    <sheet name="Data" sheetId="1" r:id="rId3"/>
    <sheet name="Phosphorus" sheetId="17" r:id="rId4"/>
    <sheet name="DO" sheetId="19" r:id="rId5"/>
    <sheet name="Conductivity" sheetId="25" r:id="rId6"/>
    <sheet name="Turbidity" sheetId="24" r:id="rId7"/>
    <sheet name="pH" sheetId="23" r:id="rId8"/>
    <sheet name="E coli" sheetId="22" r:id="rId9"/>
    <sheet name="Nitrate" sheetId="21" r:id="rId10"/>
    <sheet name="TSS" sheetId="20" r:id="rId11"/>
    <sheet name="Pesticides" sheetId="26" r:id="rId12"/>
    <sheet name="Richey" sheetId="2" r:id="rId13"/>
    <sheet name="Hwy 212" sheetId="27" r:id="rId14"/>
    <sheet name="312th" sheetId="28" r:id="rId15"/>
    <sheet name="Brooks" sheetId="29" r:id="rId16"/>
    <sheet name="Welling" sheetId="30" r:id="rId17"/>
    <sheet name="Compton" sheetId="31" r:id="rId18"/>
    <sheet name="Tickle Cr Rd" sheetId="32" r:id="rId19"/>
    <sheet name="362nd" sheetId="33" r:id="rId20"/>
    <sheet name="Langensand" sheetId="34" r:id="rId21"/>
    <sheet name="Trubel" sheetId="35" r:id="rId22"/>
  </sheets>
  <calcPr calcId="145621"/>
</workbook>
</file>

<file path=xl/calcChain.xml><?xml version="1.0" encoding="utf-8"?>
<calcChain xmlns="http://schemas.openxmlformats.org/spreadsheetml/2006/main">
  <c r="C111" i="36" l="1"/>
  <c r="D111" i="36" s="1"/>
  <c r="E111" i="36" s="1"/>
  <c r="B111" i="36"/>
  <c r="C110" i="36"/>
  <c r="D110" i="36" s="1"/>
  <c r="E110" i="36" s="1"/>
  <c r="B110" i="36"/>
  <c r="C109" i="36"/>
  <c r="D109" i="36" s="1"/>
  <c r="E109" i="36" s="1"/>
  <c r="B109" i="36"/>
  <c r="C108" i="36"/>
  <c r="D108" i="36" s="1"/>
  <c r="E108" i="36" s="1"/>
  <c r="B108" i="36"/>
  <c r="C106" i="36"/>
  <c r="D106" i="36" s="1"/>
  <c r="E106" i="36" s="1"/>
  <c r="B106" i="36"/>
  <c r="C105" i="36"/>
  <c r="D105" i="36" s="1"/>
  <c r="E105" i="36" s="1"/>
  <c r="B105" i="36"/>
  <c r="C104" i="36"/>
  <c r="D104" i="36" s="1"/>
  <c r="E104" i="36" s="1"/>
  <c r="B104" i="36"/>
  <c r="C103" i="36"/>
  <c r="D103" i="36" s="1"/>
  <c r="E103" i="36" s="1"/>
  <c r="B103" i="36"/>
  <c r="C102" i="36"/>
  <c r="D102" i="36" s="1"/>
  <c r="E102" i="36" s="1"/>
  <c r="B102" i="36"/>
  <c r="C101" i="36"/>
  <c r="D101" i="36" s="1"/>
  <c r="E101" i="36" s="1"/>
  <c r="B101" i="36"/>
  <c r="C97" i="36"/>
  <c r="D97" i="36" s="1"/>
  <c r="E97" i="36" s="1"/>
  <c r="B97" i="36"/>
  <c r="C96" i="36"/>
  <c r="D96" i="36" s="1"/>
  <c r="E96" i="36" s="1"/>
  <c r="B96" i="36"/>
  <c r="C95" i="36"/>
  <c r="D95" i="36" s="1"/>
  <c r="E95" i="36" s="1"/>
  <c r="B95" i="36"/>
  <c r="C94" i="36"/>
  <c r="D94" i="36" s="1"/>
  <c r="E94" i="36" s="1"/>
  <c r="B94" i="36"/>
  <c r="C92" i="36"/>
  <c r="D92" i="36" s="1"/>
  <c r="E92" i="36" s="1"/>
  <c r="B92" i="36"/>
  <c r="C91" i="36"/>
  <c r="D91" i="36" s="1"/>
  <c r="E91" i="36" s="1"/>
  <c r="B91" i="36"/>
  <c r="C90" i="36"/>
  <c r="D90" i="36" s="1"/>
  <c r="E90" i="36" s="1"/>
  <c r="B90" i="36"/>
  <c r="C89" i="36"/>
  <c r="D89" i="36" s="1"/>
  <c r="E89" i="36" s="1"/>
  <c r="B89" i="36"/>
  <c r="C88" i="36"/>
  <c r="D88" i="36" s="1"/>
  <c r="E88" i="36" s="1"/>
  <c r="B88" i="36"/>
  <c r="C87" i="36"/>
  <c r="D87" i="36" s="1"/>
  <c r="E87" i="36" s="1"/>
  <c r="B87" i="36"/>
  <c r="C83" i="36"/>
  <c r="D83" i="36" s="1"/>
  <c r="E83" i="36" s="1"/>
  <c r="B83" i="36"/>
  <c r="C82" i="36"/>
  <c r="D82" i="36" s="1"/>
  <c r="E82" i="36" s="1"/>
  <c r="B82" i="36"/>
  <c r="C81" i="36"/>
  <c r="D81" i="36" s="1"/>
  <c r="E81" i="36" s="1"/>
  <c r="B81" i="36"/>
  <c r="C80" i="36"/>
  <c r="D80" i="36" s="1"/>
  <c r="E80" i="36" s="1"/>
  <c r="B80" i="36"/>
  <c r="C78" i="36"/>
  <c r="D78" i="36" s="1"/>
  <c r="E78" i="36" s="1"/>
  <c r="B78" i="36"/>
  <c r="C77" i="36"/>
  <c r="D77" i="36" s="1"/>
  <c r="E77" i="36" s="1"/>
  <c r="B77" i="36"/>
  <c r="C76" i="36"/>
  <c r="D76" i="36" s="1"/>
  <c r="E76" i="36" s="1"/>
  <c r="B76" i="36"/>
  <c r="C75" i="36"/>
  <c r="D75" i="36" s="1"/>
  <c r="E75" i="36" s="1"/>
  <c r="B75" i="36"/>
  <c r="C74" i="36"/>
  <c r="D74" i="36" s="1"/>
  <c r="E74" i="36" s="1"/>
  <c r="B74" i="36"/>
  <c r="C73" i="36"/>
  <c r="D73" i="36" s="1"/>
  <c r="E73" i="36" s="1"/>
  <c r="B73" i="36"/>
  <c r="C69" i="36"/>
  <c r="D69" i="36" s="1"/>
  <c r="E69" i="36" s="1"/>
  <c r="B69" i="36"/>
  <c r="C68" i="36"/>
  <c r="D68" i="36" s="1"/>
  <c r="E68" i="36" s="1"/>
  <c r="B68" i="36"/>
  <c r="C67" i="36"/>
  <c r="D67" i="36" s="1"/>
  <c r="E67" i="36" s="1"/>
  <c r="B67" i="36"/>
  <c r="C66" i="36"/>
  <c r="D66" i="36" s="1"/>
  <c r="E66" i="36" s="1"/>
  <c r="B66" i="36"/>
  <c r="C64" i="36"/>
  <c r="D64" i="36" s="1"/>
  <c r="E64" i="36" s="1"/>
  <c r="B64" i="36"/>
  <c r="C63" i="36"/>
  <c r="D63" i="36" s="1"/>
  <c r="E63" i="36" s="1"/>
  <c r="B63" i="36"/>
  <c r="C62" i="36"/>
  <c r="D62" i="36" s="1"/>
  <c r="E62" i="36" s="1"/>
  <c r="B62" i="36"/>
  <c r="C61" i="36"/>
  <c r="D61" i="36" s="1"/>
  <c r="E61" i="36" s="1"/>
  <c r="B61" i="36"/>
  <c r="C60" i="36"/>
  <c r="D60" i="36" s="1"/>
  <c r="E60" i="36" s="1"/>
  <c r="B60" i="36"/>
  <c r="C59" i="36"/>
  <c r="D59" i="36" s="1"/>
  <c r="E59" i="36" s="1"/>
  <c r="B59" i="36"/>
  <c r="C55" i="36"/>
  <c r="D55" i="36" s="1"/>
  <c r="E55" i="36" s="1"/>
  <c r="B55" i="36"/>
  <c r="C54" i="36"/>
  <c r="D54" i="36" s="1"/>
  <c r="E54" i="36" s="1"/>
  <c r="B54" i="36"/>
  <c r="C53" i="36"/>
  <c r="D53" i="36" s="1"/>
  <c r="E53" i="36" s="1"/>
  <c r="B53" i="36"/>
  <c r="C52" i="36"/>
  <c r="D52" i="36" s="1"/>
  <c r="E52" i="36" s="1"/>
  <c r="B52" i="36"/>
  <c r="C50" i="36"/>
  <c r="D50" i="36" s="1"/>
  <c r="E50" i="36" s="1"/>
  <c r="B50" i="36"/>
  <c r="C49" i="36"/>
  <c r="D49" i="36" s="1"/>
  <c r="E49" i="36" s="1"/>
  <c r="B49" i="36"/>
  <c r="C48" i="36"/>
  <c r="D48" i="36" s="1"/>
  <c r="E48" i="36" s="1"/>
  <c r="B48" i="36"/>
  <c r="C47" i="36"/>
  <c r="D47" i="36" s="1"/>
  <c r="E47" i="36" s="1"/>
  <c r="B47" i="36"/>
  <c r="C46" i="36"/>
  <c r="D46" i="36" s="1"/>
  <c r="E46" i="36" s="1"/>
  <c r="B46" i="36"/>
  <c r="C45" i="36"/>
  <c r="D45" i="36" s="1"/>
  <c r="E45" i="36" s="1"/>
  <c r="B45" i="36"/>
  <c r="C41" i="36"/>
  <c r="D41" i="36" s="1"/>
  <c r="E41" i="36" s="1"/>
  <c r="B41" i="36"/>
  <c r="C40" i="36"/>
  <c r="D40" i="36" s="1"/>
  <c r="E40" i="36" s="1"/>
  <c r="B40" i="36"/>
  <c r="C39" i="36"/>
  <c r="D39" i="36" s="1"/>
  <c r="E39" i="36" s="1"/>
  <c r="B39" i="36"/>
  <c r="C38" i="36"/>
  <c r="D38" i="36" s="1"/>
  <c r="E38" i="36" s="1"/>
  <c r="B38" i="36"/>
  <c r="C36" i="36"/>
  <c r="D36" i="36" s="1"/>
  <c r="E36" i="36" s="1"/>
  <c r="B36" i="36"/>
  <c r="C35" i="36"/>
  <c r="D35" i="36" s="1"/>
  <c r="E35" i="36" s="1"/>
  <c r="B35" i="36"/>
  <c r="C34" i="36"/>
  <c r="D34" i="36" s="1"/>
  <c r="E34" i="36" s="1"/>
  <c r="B34" i="36"/>
  <c r="C33" i="36"/>
  <c r="D33" i="36" s="1"/>
  <c r="E33" i="36" s="1"/>
  <c r="B33" i="36"/>
  <c r="C32" i="36"/>
  <c r="D32" i="36" s="1"/>
  <c r="E32" i="36" s="1"/>
  <c r="B32" i="36"/>
  <c r="C31" i="36"/>
  <c r="D31" i="36" s="1"/>
  <c r="E31" i="36" s="1"/>
  <c r="B31" i="36"/>
  <c r="C27" i="36"/>
  <c r="D27" i="36" s="1"/>
  <c r="E27" i="36" s="1"/>
  <c r="B27" i="36"/>
  <c r="C26" i="36"/>
  <c r="D26" i="36" s="1"/>
  <c r="E26" i="36" s="1"/>
  <c r="B26" i="36"/>
  <c r="C25" i="36"/>
  <c r="D25" i="36" s="1"/>
  <c r="E25" i="36" s="1"/>
  <c r="B25" i="36"/>
  <c r="C24" i="36"/>
  <c r="D24" i="36" s="1"/>
  <c r="E24" i="36" s="1"/>
  <c r="B24" i="36"/>
  <c r="C22" i="36"/>
  <c r="D22" i="36" s="1"/>
  <c r="E22" i="36" s="1"/>
  <c r="B22" i="36"/>
  <c r="C21" i="36"/>
  <c r="D21" i="36" s="1"/>
  <c r="E21" i="36" s="1"/>
  <c r="B21" i="36"/>
  <c r="C20" i="36"/>
  <c r="D20" i="36" s="1"/>
  <c r="E20" i="36" s="1"/>
  <c r="B20" i="36"/>
  <c r="C19" i="36"/>
  <c r="D19" i="36" s="1"/>
  <c r="E19" i="36" s="1"/>
  <c r="B19" i="36"/>
  <c r="C18" i="36"/>
  <c r="D18" i="36" s="1"/>
  <c r="E18" i="36" s="1"/>
  <c r="B18" i="36"/>
  <c r="C17" i="36"/>
  <c r="D17" i="36" s="1"/>
  <c r="E17" i="36" s="1"/>
  <c r="B17" i="36"/>
  <c r="C13" i="36"/>
  <c r="D13" i="36" s="1"/>
  <c r="E13" i="36" s="1"/>
  <c r="B13" i="36"/>
  <c r="C12" i="36"/>
  <c r="D12" i="36" s="1"/>
  <c r="E12" i="36" s="1"/>
  <c r="B12" i="36"/>
  <c r="C11" i="36"/>
  <c r="D11" i="36" s="1"/>
  <c r="E11" i="36" s="1"/>
  <c r="B11" i="36"/>
  <c r="C10" i="36"/>
  <c r="D10" i="36" s="1"/>
  <c r="E10" i="36" s="1"/>
  <c r="B10" i="36"/>
  <c r="C8" i="36"/>
  <c r="D8" i="36" s="1"/>
  <c r="E8" i="36" s="1"/>
  <c r="B8" i="36"/>
  <c r="C7" i="36"/>
  <c r="D7" i="36" s="1"/>
  <c r="E7" i="36" s="1"/>
  <c r="B7" i="36"/>
  <c r="C6" i="36"/>
  <c r="D6" i="36" s="1"/>
  <c r="E6" i="36" s="1"/>
  <c r="B6" i="36"/>
  <c r="C5" i="36"/>
  <c r="D5" i="36" s="1"/>
  <c r="E5" i="36" s="1"/>
  <c r="B5" i="36"/>
  <c r="C4" i="36"/>
  <c r="D4" i="36" s="1"/>
  <c r="E4" i="36" s="1"/>
  <c r="B4" i="36"/>
  <c r="C3" i="36"/>
  <c r="D3" i="36" s="1"/>
  <c r="E3" i="36" s="1"/>
  <c r="B3" i="36"/>
  <c r="J13" i="35"/>
  <c r="I13" i="35"/>
  <c r="H13" i="35"/>
  <c r="G13" i="35"/>
  <c r="F13" i="35"/>
  <c r="E13" i="35"/>
  <c r="D13" i="35"/>
  <c r="C13" i="35"/>
  <c r="J12" i="35"/>
  <c r="I12" i="35"/>
  <c r="H12" i="35"/>
  <c r="G12" i="35"/>
  <c r="F12" i="35"/>
  <c r="E12" i="35"/>
  <c r="D12" i="35"/>
  <c r="C12" i="35"/>
  <c r="J13" i="34"/>
  <c r="I13" i="34"/>
  <c r="H13" i="34"/>
  <c r="G13" i="34"/>
  <c r="F13" i="34"/>
  <c r="E13" i="34"/>
  <c r="D13" i="34"/>
  <c r="C13" i="34"/>
  <c r="J12" i="34"/>
  <c r="I12" i="34"/>
  <c r="H12" i="34"/>
  <c r="G12" i="34"/>
  <c r="F12" i="34"/>
  <c r="E12" i="34"/>
  <c r="D12" i="34"/>
  <c r="C12" i="34"/>
  <c r="J13" i="33"/>
  <c r="I13" i="33"/>
  <c r="H13" i="33"/>
  <c r="G13" i="33"/>
  <c r="F13" i="33"/>
  <c r="E13" i="33"/>
  <c r="D13" i="33"/>
  <c r="C13" i="33"/>
  <c r="J12" i="33"/>
  <c r="I12" i="33"/>
  <c r="H12" i="33"/>
  <c r="G12" i="33"/>
  <c r="F12" i="33"/>
  <c r="E12" i="33"/>
  <c r="D12" i="33"/>
  <c r="C12" i="33"/>
  <c r="J13" i="32"/>
  <c r="I13" i="32"/>
  <c r="H13" i="32"/>
  <c r="G13" i="32"/>
  <c r="F13" i="32"/>
  <c r="E13" i="32"/>
  <c r="D13" i="32"/>
  <c r="C13" i="32"/>
  <c r="J12" i="32"/>
  <c r="I12" i="32"/>
  <c r="H12" i="32"/>
  <c r="G12" i="32"/>
  <c r="F12" i="32"/>
  <c r="E12" i="32"/>
  <c r="D12" i="32"/>
  <c r="C12" i="32"/>
  <c r="J13" i="31"/>
  <c r="I13" i="31"/>
  <c r="H13" i="31"/>
  <c r="G13" i="31"/>
  <c r="F13" i="31"/>
  <c r="E13" i="31"/>
  <c r="D13" i="31"/>
  <c r="C13" i="31"/>
  <c r="J12" i="31"/>
  <c r="I12" i="31"/>
  <c r="H12" i="31"/>
  <c r="G12" i="31"/>
  <c r="F12" i="31"/>
  <c r="E12" i="31"/>
  <c r="D12" i="31"/>
  <c r="C12" i="31"/>
  <c r="J13" i="30"/>
  <c r="I13" i="30"/>
  <c r="H13" i="30"/>
  <c r="G13" i="30"/>
  <c r="F13" i="30"/>
  <c r="E13" i="30"/>
  <c r="D13" i="30"/>
  <c r="C13" i="30"/>
  <c r="J12" i="30"/>
  <c r="I12" i="30"/>
  <c r="H12" i="30"/>
  <c r="G12" i="30"/>
  <c r="F12" i="30"/>
  <c r="E12" i="30"/>
  <c r="D12" i="30"/>
  <c r="C12" i="30"/>
  <c r="J13" i="29"/>
  <c r="I13" i="29"/>
  <c r="H13" i="29"/>
  <c r="G13" i="29"/>
  <c r="F13" i="29"/>
  <c r="E13" i="29"/>
  <c r="D13" i="29"/>
  <c r="C13" i="29"/>
  <c r="J12" i="29"/>
  <c r="I12" i="29"/>
  <c r="H12" i="29"/>
  <c r="G12" i="29"/>
  <c r="F12" i="29"/>
  <c r="E12" i="29"/>
  <c r="D12" i="29"/>
  <c r="C12" i="29"/>
  <c r="J13" i="28"/>
  <c r="I13" i="28"/>
  <c r="H13" i="28"/>
  <c r="G13" i="28"/>
  <c r="F13" i="28"/>
  <c r="E13" i="28"/>
  <c r="D13" i="28"/>
  <c r="C13" i="28"/>
  <c r="J12" i="28"/>
  <c r="I12" i="28"/>
  <c r="H12" i="28"/>
  <c r="G12" i="28"/>
  <c r="F12" i="28"/>
  <c r="E12" i="28"/>
  <c r="D12" i="28"/>
  <c r="C12" i="28"/>
  <c r="J13" i="27"/>
  <c r="I13" i="27"/>
  <c r="H13" i="27"/>
  <c r="G13" i="27"/>
  <c r="F13" i="27"/>
  <c r="E13" i="27"/>
  <c r="D13" i="27"/>
  <c r="C13" i="27"/>
  <c r="J12" i="27"/>
  <c r="I12" i="27"/>
  <c r="H12" i="27"/>
  <c r="G12" i="27"/>
  <c r="F12" i="27"/>
  <c r="E12" i="27"/>
  <c r="D12" i="27"/>
  <c r="C12" i="27"/>
  <c r="J13" i="2"/>
  <c r="I13" i="2"/>
  <c r="H13" i="2"/>
  <c r="G13" i="2"/>
  <c r="F13" i="2"/>
  <c r="E13" i="2"/>
  <c r="D13" i="2"/>
  <c r="C13" i="2"/>
  <c r="J12" i="2"/>
  <c r="I12" i="2"/>
  <c r="H12" i="2"/>
  <c r="G12" i="2"/>
  <c r="F12" i="2"/>
  <c r="E12" i="2"/>
  <c r="D12" i="2"/>
  <c r="C12" i="2"/>
  <c r="D140" i="1"/>
  <c r="E140" i="1"/>
  <c r="F140" i="1"/>
  <c r="G140" i="1"/>
  <c r="H140" i="1"/>
  <c r="I140" i="1"/>
  <c r="J140" i="1"/>
  <c r="D141" i="1"/>
  <c r="E141" i="1"/>
  <c r="F141" i="1"/>
  <c r="G141" i="1"/>
  <c r="H141" i="1"/>
  <c r="I141" i="1"/>
  <c r="J141" i="1"/>
  <c r="C141" i="1"/>
  <c r="C140" i="1"/>
</calcChain>
</file>

<file path=xl/sharedStrings.xml><?xml version="1.0" encoding="utf-8"?>
<sst xmlns="http://schemas.openxmlformats.org/spreadsheetml/2006/main" count="1377" uniqueCount="195">
  <si>
    <t>Location</t>
  </si>
  <si>
    <t>Conductivity uS</t>
  </si>
  <si>
    <t>Turbidity NTU</t>
  </si>
  <si>
    <t>pH Std Unit</t>
  </si>
  <si>
    <t>E.Coli (Coliert) MPN/100</t>
  </si>
  <si>
    <t>Nitrate/Nitrite mg/L</t>
  </si>
  <si>
    <t>DO mg/L</t>
  </si>
  <si>
    <t>TSS mg/L</t>
  </si>
  <si>
    <t>Richey/NF Deep Cr.</t>
  </si>
  <si>
    <t>Hwy 212/ NF Deep Cr.</t>
  </si>
  <si>
    <t>Langensand/Tickle Cr.</t>
  </si>
  <si>
    <t>362/Tickle Cr.</t>
  </si>
  <si>
    <t>Tickle Cr Rd/Tickle Cr.</t>
  </si>
  <si>
    <t>312th/Dolan Cr.</t>
  </si>
  <si>
    <t>Brooks/Doane Cr.</t>
  </si>
  <si>
    <t>Welling/Dolan Cr.</t>
  </si>
  <si>
    <t>Trubel/Tickle Cr.</t>
  </si>
  <si>
    <t>Compton/Dolan</t>
  </si>
  <si>
    <t>Date</t>
  </si>
  <si>
    <t xml:space="preserve"> </t>
  </si>
  <si>
    <t>Standard deviation</t>
  </si>
  <si>
    <t>Standard error</t>
  </si>
  <si>
    <t>Dissolved Oxygen</t>
  </si>
  <si>
    <t>Conductivity</t>
  </si>
  <si>
    <t>Turbidity</t>
  </si>
  <si>
    <t>pH</t>
  </si>
  <si>
    <t>E. Coli</t>
  </si>
  <si>
    <t>Nitrate</t>
  </si>
  <si>
    <t>TSS</t>
  </si>
  <si>
    <t>Sample ID #</t>
  </si>
  <si>
    <t>AA25845</t>
  </si>
  <si>
    <t>AA25844</t>
  </si>
  <si>
    <t>AA25843</t>
  </si>
  <si>
    <t>AA25842</t>
  </si>
  <si>
    <t>AA25841</t>
  </si>
  <si>
    <t>AA25849</t>
  </si>
  <si>
    <t>AA25848</t>
  </si>
  <si>
    <t>AA25847</t>
  </si>
  <si>
    <t>AA25846</t>
  </si>
  <si>
    <t>AA26982</t>
  </si>
  <si>
    <t>AA26983</t>
  </si>
  <si>
    <t>AA26981</t>
  </si>
  <si>
    <t>AA26980</t>
  </si>
  <si>
    <t>AA26979</t>
  </si>
  <si>
    <t>AA26978</t>
  </si>
  <si>
    <t>AA26987</t>
  </si>
  <si>
    <t>AA26986</t>
  </si>
  <si>
    <t>AA26985</t>
  </si>
  <si>
    <t>AA26984</t>
  </si>
  <si>
    <t>AA27083</t>
  </si>
  <si>
    <t>AA27084</t>
  </si>
  <si>
    <t>AA27082</t>
  </si>
  <si>
    <t>AA27081</t>
  </si>
  <si>
    <t>AA27080</t>
  </si>
  <si>
    <t>AA27079</t>
  </si>
  <si>
    <t>AA27088</t>
  </si>
  <si>
    <t>AA27087</t>
  </si>
  <si>
    <t>AA27086</t>
  </si>
  <si>
    <t>AA27085</t>
  </si>
  <si>
    <t>AA28433</t>
  </si>
  <si>
    <t>AA28434</t>
  </si>
  <si>
    <t>AA28432</t>
  </si>
  <si>
    <t>AA28431</t>
  </si>
  <si>
    <t>AA28430</t>
  </si>
  <si>
    <t>AA28429</t>
  </si>
  <si>
    <t>AA28438</t>
  </si>
  <si>
    <t>AA28437</t>
  </si>
  <si>
    <t>AA28436</t>
  </si>
  <si>
    <t>AA28435</t>
  </si>
  <si>
    <t>AA29363</t>
  </si>
  <si>
    <t>AA29364</t>
  </si>
  <si>
    <t>AA29362</t>
  </si>
  <si>
    <t>AA29361</t>
  </si>
  <si>
    <t>AA29360</t>
  </si>
  <si>
    <t>AA29359</t>
  </si>
  <si>
    <t>AA29368</t>
  </si>
  <si>
    <t>AA29367</t>
  </si>
  <si>
    <t>AA29366</t>
  </si>
  <si>
    <t>AA29365</t>
  </si>
  <si>
    <t>Pesticide</t>
  </si>
  <si>
    <t>Endosulfan Sulfate</t>
  </si>
  <si>
    <t>Amount (ug/L)</t>
  </si>
  <si>
    <t>Dieldrin</t>
  </si>
  <si>
    <t>4,4'-DDE</t>
  </si>
  <si>
    <t>4,4'-DDT</t>
  </si>
  <si>
    <t>Chlorpyrifos</t>
  </si>
  <si>
    <t>Method</t>
  </si>
  <si>
    <t>8081A</t>
  </si>
  <si>
    <t>AA31830</t>
  </si>
  <si>
    <t>4,4' -DDE</t>
  </si>
  <si>
    <t>Endrin</t>
  </si>
  <si>
    <t>gamma-BHC (Lindane)</t>
  </si>
  <si>
    <t>Simazine</t>
  </si>
  <si>
    <t>AA31835</t>
  </si>
  <si>
    <t>Blank</t>
  </si>
  <si>
    <t>AA31838</t>
  </si>
  <si>
    <t>Endosulfan II</t>
  </si>
  <si>
    <t>AA31831</t>
  </si>
  <si>
    <t>Diazinon</t>
  </si>
  <si>
    <t>AA31833</t>
  </si>
  <si>
    <t>AA31839</t>
  </si>
  <si>
    <t>Endrin Aldehyde</t>
  </si>
  <si>
    <t>Isodrin</t>
  </si>
  <si>
    <t>AA31836</t>
  </si>
  <si>
    <t>AA31828</t>
  </si>
  <si>
    <t>AA31834</t>
  </si>
  <si>
    <t>Oxychlordane</t>
  </si>
  <si>
    <t>AA31837</t>
  </si>
  <si>
    <t>AA31832</t>
  </si>
  <si>
    <t>Endosulfan I</t>
  </si>
  <si>
    <t>trans-Nonachlor</t>
  </si>
  <si>
    <t>AA31061</t>
  </si>
  <si>
    <t>AA31062</t>
  </si>
  <si>
    <t>AA31060</t>
  </si>
  <si>
    <t>AA31059</t>
  </si>
  <si>
    <t>AA31058</t>
  </si>
  <si>
    <t>AA31057</t>
  </si>
  <si>
    <t>AA31066</t>
  </si>
  <si>
    <t>AA31065</t>
  </si>
  <si>
    <t>AA31064</t>
  </si>
  <si>
    <t>AA31063</t>
  </si>
  <si>
    <t>AA31829</t>
  </si>
  <si>
    <t>Site ID</t>
  </si>
  <si>
    <t>omitted</t>
  </si>
  <si>
    <t>X</t>
  </si>
  <si>
    <t>Averages</t>
  </si>
  <si>
    <t>St Dev</t>
  </si>
  <si>
    <t xml:space="preserve">min </t>
  </si>
  <si>
    <t>max</t>
  </si>
  <si>
    <t>Total Phosphorus mg/L</t>
  </si>
  <si>
    <t>AA33615</t>
  </si>
  <si>
    <t>AA33616</t>
  </si>
  <si>
    <t>AA33617</t>
  </si>
  <si>
    <t>AA33618</t>
  </si>
  <si>
    <t>AA33619</t>
  </si>
  <si>
    <t>AA33620</t>
  </si>
  <si>
    <t>AA33621</t>
  </si>
  <si>
    <t>AA33622</t>
  </si>
  <si>
    <t>AA33623</t>
  </si>
  <si>
    <t>AA33624</t>
  </si>
  <si>
    <t>AA34153</t>
  </si>
  <si>
    <t>AA34154</t>
  </si>
  <si>
    <t>AA34156</t>
  </si>
  <si>
    <t>AA34155</t>
  </si>
  <si>
    <t>AA34157</t>
  </si>
  <si>
    <t>AA23158</t>
  </si>
  <si>
    <t>AA34159</t>
  </si>
  <si>
    <t>AA34160</t>
  </si>
  <si>
    <t>AA34161</t>
  </si>
  <si>
    <t>AA34162</t>
  </si>
  <si>
    <t>AA36362</t>
  </si>
  <si>
    <t>AA36363</t>
  </si>
  <si>
    <t>AA36364</t>
  </si>
  <si>
    <t>AA36365</t>
  </si>
  <si>
    <t>AA36366</t>
  </si>
  <si>
    <t>AA36367</t>
  </si>
  <si>
    <t>AA36368</t>
  </si>
  <si>
    <t>AA36369</t>
  </si>
  <si>
    <t>AA36370</t>
  </si>
  <si>
    <t>AA36371</t>
  </si>
  <si>
    <t>Duplicate (Richey)</t>
  </si>
  <si>
    <t>Metolachlor</t>
  </si>
  <si>
    <t>Pyrene</t>
  </si>
  <si>
    <t>AA34158</t>
  </si>
  <si>
    <t>AA34164</t>
  </si>
  <si>
    <t>Hexachlorobenzene</t>
  </si>
  <si>
    <t>2,4'-DDT</t>
  </si>
  <si>
    <t>gamma-Chlordane</t>
  </si>
  <si>
    <t>4,4' -DDD</t>
  </si>
  <si>
    <t>Chlordane</t>
  </si>
  <si>
    <t>Hexptachlor Epoxide</t>
  </si>
  <si>
    <t>AA34163</t>
  </si>
  <si>
    <t>Duplicate (Compton)</t>
  </si>
  <si>
    <t>Total Phosphorus</t>
  </si>
  <si>
    <t>Average</t>
  </si>
  <si>
    <t>Error bars (95%)</t>
  </si>
  <si>
    <t>Standard</t>
  </si>
  <si>
    <t>No accepted standard for aquatic life</t>
  </si>
  <si>
    <r>
      <t xml:space="preserve">&lt; 0.001 </t>
    </r>
    <r>
      <rPr>
        <vertAlign val="superscript"/>
        <sz val="11"/>
        <rFont val="Calibri"/>
        <family val="2"/>
      </rPr>
      <t>4</t>
    </r>
  </si>
  <si>
    <r>
      <t xml:space="preserve">&lt; 0.041 </t>
    </r>
    <r>
      <rPr>
        <vertAlign val="superscript"/>
        <sz val="11"/>
        <rFont val="Calibri"/>
        <family val="2"/>
      </rPr>
      <t>2</t>
    </r>
  </si>
  <si>
    <r>
      <t xml:space="preserve">&lt; 0.056 </t>
    </r>
    <r>
      <rPr>
        <vertAlign val="superscript"/>
        <sz val="11"/>
        <rFont val="Calibri"/>
        <family val="2"/>
      </rPr>
      <t>2</t>
    </r>
  </si>
  <si>
    <r>
      <t xml:space="preserve">&lt; 0.036 </t>
    </r>
    <r>
      <rPr>
        <vertAlign val="superscript"/>
        <sz val="11"/>
        <rFont val="Calibri"/>
        <family val="2"/>
      </rPr>
      <t>2</t>
    </r>
  </si>
  <si>
    <r>
      <t xml:space="preserve">&lt; 0.036 </t>
    </r>
    <r>
      <rPr>
        <vertAlign val="superscript"/>
        <sz val="11"/>
        <color rgb="FFFF0000"/>
        <rFont val="Calibri"/>
        <family val="2"/>
      </rPr>
      <t>2</t>
    </r>
  </si>
  <si>
    <r>
      <t>“Slightly to practically nontoxic to aquatic organisms”</t>
    </r>
    <r>
      <rPr>
        <vertAlign val="superscript"/>
        <sz val="11"/>
        <rFont val="Calibri"/>
        <family val="2"/>
      </rPr>
      <t>5</t>
    </r>
  </si>
  <si>
    <r>
      <t>&lt; 0.95</t>
    </r>
    <r>
      <rPr>
        <vertAlign val="superscript"/>
        <sz val="11"/>
        <rFont val="Calibri"/>
        <family val="2"/>
      </rPr>
      <t>4</t>
    </r>
  </si>
  <si>
    <r>
      <t>&lt; 0.17</t>
    </r>
    <r>
      <rPr>
        <vertAlign val="superscript"/>
        <sz val="11"/>
        <rFont val="Calibri"/>
        <family val="2"/>
      </rPr>
      <t>2</t>
    </r>
  </si>
  <si>
    <r>
      <t xml:space="preserve">&lt; 0.056 </t>
    </r>
    <r>
      <rPr>
        <vertAlign val="superscript"/>
        <sz val="11"/>
        <color rgb="FFFF0000"/>
        <rFont val="Calibri"/>
        <family val="2"/>
      </rPr>
      <t>2</t>
    </r>
  </si>
  <si>
    <t>Nitrate-Nitrite</t>
  </si>
  <si>
    <t>Total Suspended Solids</t>
  </si>
  <si>
    <t>Total Phosphorous</t>
  </si>
  <si>
    <t>Ave</t>
  </si>
  <si>
    <t>StDev</t>
  </si>
  <si>
    <t>Table 1.  Stream sampling summary for September 2009 through May 2010</t>
  </si>
  <si>
    <t>&lt;0.0043</t>
  </si>
  <si>
    <t>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</si>
</sst>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"/>
  </numFmts>
  <fonts count="17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sz val="10"/>
      <name val="Arial"/>
      <family val="2"/>
    </font>
    <font>
      <sz val="10"/>
      <color rgb="FFFF000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2"/>
      <name val="Calibri"/>
      <family val="2"/>
      <scheme val="minor"/>
    </font>
    <font>
      <sz val="11"/>
      <name val="Calibri"/>
      <family val="2"/>
    </font>
    <font>
      <vertAlign val="superscript"/>
      <sz val="11"/>
      <name val="Calibri"/>
      <family val="2"/>
    </font>
    <font>
      <sz val="11"/>
      <color rgb="FFFF0000"/>
      <name val="Calibri"/>
      <family val="2"/>
    </font>
    <font>
      <vertAlign val="superscript"/>
      <sz val="11"/>
      <color rgb="FFFF0000"/>
      <name val="Calibri"/>
      <family val="2"/>
    </font>
    <font>
      <b/>
      <i/>
      <sz val="1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1" xfId="0" applyBorder="1"/>
    <xf numFmtId="1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3" fillId="0" borderId="2" xfId="0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2" fontId="1" fillId="0" borderId="3" xfId="0" applyNumberFormat="1" applyFont="1" applyBorder="1" applyAlignment="1">
      <alignment horizontal="center" wrapText="1"/>
    </xf>
    <xf numFmtId="165" fontId="1" fillId="0" borderId="3" xfId="0" applyNumberFormat="1" applyFont="1" applyBorder="1" applyAlignment="1">
      <alignment horizontal="center" wrapText="1"/>
    </xf>
    <xf numFmtId="1" fontId="1" fillId="0" borderId="3" xfId="0" applyNumberFormat="1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8" fillId="0" borderId="4" xfId="0" applyFont="1" applyFill="1" applyBorder="1" applyAlignment="1">
      <alignment horizontal="center" vertical="center" wrapText="1"/>
    </xf>
    <xf numFmtId="2" fontId="8" fillId="0" borderId="4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2" fontId="7" fillId="0" borderId="0" xfId="0" applyNumberFormat="1" applyFont="1" applyFill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2" fontId="7" fillId="0" borderId="2" xfId="0" applyNumberFormat="1" applyFont="1" applyFill="1" applyBorder="1" applyAlignment="1">
      <alignment horizontal="center" wrapText="1"/>
    </xf>
    <xf numFmtId="14" fontId="4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7" fillId="0" borderId="0" xfId="0" applyFont="1" applyFill="1"/>
    <xf numFmtId="2" fontId="7" fillId="0" borderId="0" xfId="0" applyNumberFormat="1" applyFont="1"/>
    <xf numFmtId="0" fontId="7" fillId="0" borderId="0" xfId="0" applyFont="1"/>
    <xf numFmtId="14" fontId="7" fillId="0" borderId="0" xfId="0" applyNumberFormat="1" applyFont="1" applyAlignment="1">
      <alignment horizontal="center"/>
    </xf>
    <xf numFmtId="14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165" fontId="7" fillId="0" borderId="0" xfId="0" applyNumberFormat="1" applyFont="1" applyFill="1" applyAlignment="1">
      <alignment horizontal="center"/>
    </xf>
    <xf numFmtId="1" fontId="7" fillId="0" borderId="0" xfId="0" applyNumberFormat="1" applyFont="1" applyFill="1" applyAlignment="1">
      <alignment horizontal="center"/>
    </xf>
    <xf numFmtId="2" fontId="7" fillId="0" borderId="0" xfId="0" applyNumberFormat="1" applyFont="1" applyFill="1"/>
    <xf numFmtId="0" fontId="8" fillId="0" borderId="3" xfId="0" applyFont="1" applyBorder="1" applyAlignment="1">
      <alignment horizontal="center"/>
    </xf>
    <xf numFmtId="2" fontId="8" fillId="0" borderId="3" xfId="0" applyNumberFormat="1" applyFont="1" applyBorder="1" applyAlignment="1">
      <alignment horizontal="center"/>
    </xf>
    <xf numFmtId="165" fontId="8" fillId="0" borderId="3" xfId="0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14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165" fontId="7" fillId="0" borderId="2" xfId="0" applyNumberFormat="1" applyFont="1" applyBorder="1" applyAlignment="1">
      <alignment horizontal="center"/>
    </xf>
    <xf numFmtId="1" fontId="7" fillId="0" borderId="2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2" fontId="8" fillId="0" borderId="7" xfId="0" applyNumberFormat="1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165" fontId="8" fillId="0" borderId="12" xfId="0" applyNumberFormat="1" applyFont="1" applyBorder="1" applyAlignment="1">
      <alignment horizontal="center"/>
    </xf>
    <xf numFmtId="1" fontId="8" fillId="0" borderId="12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14" fontId="4" fillId="0" borderId="2" xfId="0" applyNumberFormat="1" applyFont="1" applyFill="1" applyBorder="1" applyAlignment="1">
      <alignment horizontal="center"/>
    </xf>
    <xf numFmtId="1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2" xfId="0" applyFont="1" applyBorder="1" applyAlignment="1">
      <alignment horizontal="center"/>
    </xf>
    <xf numFmtId="2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2" fontId="8" fillId="2" borderId="4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wrapText="1"/>
    </xf>
    <xf numFmtId="2" fontId="7" fillId="2" borderId="0" xfId="0" applyNumberFormat="1" applyFont="1" applyFill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2" fontId="7" fillId="2" borderId="2" xfId="0" applyNumberFormat="1" applyFont="1" applyFill="1" applyBorder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wrapText="1"/>
    </xf>
    <xf numFmtId="0" fontId="16" fillId="0" borderId="0" xfId="0" applyFont="1" applyFill="1" applyAlignment="1">
      <alignment horizontal="center"/>
    </xf>
    <xf numFmtId="0" fontId="8" fillId="2" borderId="5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/>
    <xf numFmtId="0" fontId="0" fillId="2" borderId="2" xfId="0" applyFill="1" applyBorder="1" applyAlignment="1"/>
    <xf numFmtId="0" fontId="0" fillId="2" borderId="0" xfId="0" applyFill="1" applyBorder="1" applyAlignment="1"/>
    <xf numFmtId="2" fontId="8" fillId="2" borderId="5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wrapText="1"/>
    </xf>
    <xf numFmtId="2" fontId="9" fillId="0" borderId="5" xfId="0" applyNumberFormat="1" applyFont="1" applyFill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2" fontId="5" fillId="0" borderId="5" xfId="0" applyNumberFormat="1" applyFont="1" applyFill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Figure 9.  Average Phosphorus (95% CI)</a:t>
            </a:r>
          </a:p>
        </c:rich>
      </c:tx>
      <c:layout>
        <c:manualLayout>
          <c:xMode val="edge"/>
          <c:yMode val="edge"/>
          <c:x val="0.33438189365285126"/>
          <c:y val="2.687140115163148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972757336150592"/>
          <c:y val="0.14144771377262094"/>
          <c:w val="0.68867995025054063"/>
          <c:h val="0.55662188099808241"/>
        </c:manualLayout>
      </c:layout>
      <c:lineChart>
        <c:grouping val="standard"/>
        <c:varyColors val="0"/>
        <c:ser>
          <c:idx val="0"/>
          <c:order val="0"/>
          <c:tx>
            <c:strRef>
              <c:f>Data!$C$2</c:f>
              <c:strCache>
                <c:ptCount val="1"/>
                <c:pt idx="0">
                  <c:v>Total Phosphorus mg/L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Summary!$E$3:$E$13</c:f>
                <c:numCache>
                  <c:formatCode>General</c:formatCode>
                  <c:ptCount val="11"/>
                  <c:pt idx="0">
                    <c:v>8.4734587979171758E-2</c:v>
                  </c:pt>
                  <c:pt idx="1">
                    <c:v>0.77939803679062869</c:v>
                  </c:pt>
                  <c:pt idx="2">
                    <c:v>9.5939947884080029E-2</c:v>
                  </c:pt>
                  <c:pt idx="3">
                    <c:v>5.4568002019905804E-2</c:v>
                  </c:pt>
                  <c:pt idx="4">
                    <c:v>7.0982193698294657E-2</c:v>
                  </c:pt>
                  <c:pt idx="5">
                    <c:v>9.2432236800804493E-2</c:v>
                  </c:pt>
                  <c:pt idx="7">
                    <c:v>2.9400000000000003E-2</c:v>
                  </c:pt>
                  <c:pt idx="8">
                    <c:v>0</c:v>
                  </c:pt>
                  <c:pt idx="9">
                    <c:v>1.5679999999999999E-2</c:v>
                  </c:pt>
                  <c:pt idx="10">
                    <c:v>0.16827741170130017</c:v>
                  </c:pt>
                </c:numCache>
              </c:numRef>
            </c:plus>
            <c:minus>
              <c:numRef>
                <c:f>Summary!$E$3:$E$13</c:f>
                <c:numCache>
                  <c:formatCode>General</c:formatCode>
                  <c:ptCount val="11"/>
                  <c:pt idx="0">
                    <c:v>8.4734587979171758E-2</c:v>
                  </c:pt>
                  <c:pt idx="1">
                    <c:v>0.77939803679062869</c:v>
                  </c:pt>
                  <c:pt idx="2">
                    <c:v>9.5939947884080029E-2</c:v>
                  </c:pt>
                  <c:pt idx="3">
                    <c:v>5.4568002019905804E-2</c:v>
                  </c:pt>
                  <c:pt idx="4">
                    <c:v>7.0982193698294657E-2</c:v>
                  </c:pt>
                  <c:pt idx="5">
                    <c:v>9.2432236800804493E-2</c:v>
                  </c:pt>
                  <c:pt idx="7">
                    <c:v>2.9400000000000003E-2</c:v>
                  </c:pt>
                  <c:pt idx="8">
                    <c:v>0</c:v>
                  </c:pt>
                  <c:pt idx="9">
                    <c:v>1.5679999999999999E-2</c:v>
                  </c:pt>
                  <c:pt idx="10">
                    <c:v>0.16827741170130017</c:v>
                  </c:pt>
                </c:numCache>
              </c:numRef>
            </c:minus>
          </c:errBars>
          <c:cat>
            <c:strRef>
              <c:f>Data!$B$3:$B$13</c:f>
              <c:strCache>
                <c:ptCount val="11"/>
                <c:pt idx="0">
                  <c:v>Welling/Dolan Cr.</c:v>
                </c:pt>
                <c:pt idx="1">
                  <c:v>Compton/Dolan</c:v>
                </c:pt>
                <c:pt idx="2">
                  <c:v>Brooks/Doane Cr.</c:v>
                </c:pt>
                <c:pt idx="3">
                  <c:v>312th/Dolan Cr.</c:v>
                </c:pt>
                <c:pt idx="4">
                  <c:v>Hwy 212/ NF Deep Cr.</c:v>
                </c:pt>
                <c:pt idx="5">
                  <c:v>Richey/NF Deep Cr.</c:v>
                </c:pt>
                <c:pt idx="7">
                  <c:v>Trubel/Tickle Cr.</c:v>
                </c:pt>
                <c:pt idx="8">
                  <c:v>Langensand/Tickle Cr.</c:v>
                </c:pt>
                <c:pt idx="9">
                  <c:v>362/Tickle Cr.</c:v>
                </c:pt>
                <c:pt idx="10">
                  <c:v>Tickle Cr Rd/Tickle Cr.</c:v>
                </c:pt>
              </c:strCache>
            </c:strRef>
          </c:cat>
          <c:val>
            <c:numRef>
              <c:f>Summary!$B$3:$B$13</c:f>
              <c:numCache>
                <c:formatCode>0.00</c:formatCode>
                <c:ptCount val="11"/>
                <c:pt idx="0">
                  <c:v>6.7000000000000004E-2</c:v>
                </c:pt>
                <c:pt idx="1">
                  <c:v>0.46222222222222226</c:v>
                </c:pt>
                <c:pt idx="2">
                  <c:v>0.19400000000000001</c:v>
                </c:pt>
                <c:pt idx="3">
                  <c:v>0.10800000000000001</c:v>
                </c:pt>
                <c:pt idx="4">
                  <c:v>8.3999999999999991E-2</c:v>
                </c:pt>
                <c:pt idx="5">
                  <c:v>0.13200000000000003</c:v>
                </c:pt>
                <c:pt idx="7">
                  <c:v>1.4999999999999999E-2</c:v>
                </c:pt>
                <c:pt idx="8">
                  <c:v>0</c:v>
                </c:pt>
                <c:pt idx="9">
                  <c:v>8.0000000000000002E-3</c:v>
                </c:pt>
                <c:pt idx="10">
                  <c:v>0.26700000000000002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21600"/>
        <c:axId val="48927872"/>
      </c:lineChart>
      <c:catAx>
        <c:axId val="48921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Location</a:t>
                </a:r>
              </a:p>
            </c:rich>
          </c:tx>
          <c:layout>
            <c:manualLayout>
              <c:xMode val="edge"/>
              <c:yMode val="edge"/>
              <c:x val="0.43186627017233253"/>
              <c:y val="0.927063339731284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n-US"/>
          </a:p>
        </c:txPr>
        <c:crossAx val="48927872"/>
        <c:crossesAt val="-2"/>
        <c:auto val="1"/>
        <c:lblAlgn val="ctr"/>
        <c:lblOffset val="100"/>
        <c:tickLblSkip val="1"/>
        <c:tickMarkSkip val="1"/>
        <c:noMultiLvlLbl val="0"/>
      </c:catAx>
      <c:valAx>
        <c:axId val="489278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Total Phosphorus (mg/L)</a:t>
                </a:r>
              </a:p>
            </c:rich>
          </c:tx>
          <c:layout>
            <c:manualLayout>
              <c:xMode val="edge"/>
              <c:yMode val="edge"/>
              <c:x val="0.11740041928721176"/>
              <c:y val="0.30245475894460644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48921600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" l="0.75000000000000133" r="0.75000000000000133" t="1" header="0.5" footer="0.5"/>
    <c:pageSetup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Figure 2.  pH </a:t>
            </a:r>
          </a:p>
        </c:rich>
      </c:tx>
      <c:layout>
        <c:manualLayout>
          <c:xMode val="edge"/>
          <c:yMode val="edge"/>
          <c:x val="0.49384253003877482"/>
          <c:y val="5.742859633320743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080684596577016"/>
          <c:y val="0.17676811268967191"/>
          <c:w val="0.72004889975550268"/>
          <c:h val="0.49027263658463388"/>
        </c:manualLayout>
      </c:layout>
      <c:lineChart>
        <c:grouping val="standard"/>
        <c:varyColors val="0"/>
        <c:ser>
          <c:idx val="0"/>
          <c:order val="0"/>
          <c:tx>
            <c:strRef>
              <c:f>Data!$A$3</c:f>
              <c:strCache>
                <c:ptCount val="1"/>
                <c:pt idx="0">
                  <c:v>9/28/2009</c:v>
                </c:pt>
              </c:strCache>
            </c:strRef>
          </c:tx>
          <c:cat>
            <c:strRef>
              <c:f>Data!$B$3:$B$13</c:f>
              <c:strCache>
                <c:ptCount val="11"/>
                <c:pt idx="0">
                  <c:v>Welling/Dolan Cr.</c:v>
                </c:pt>
                <c:pt idx="1">
                  <c:v>Compton/Dolan</c:v>
                </c:pt>
                <c:pt idx="2">
                  <c:v>Brooks/Doane Cr.</c:v>
                </c:pt>
                <c:pt idx="3">
                  <c:v>312th/Dolan Cr.</c:v>
                </c:pt>
                <c:pt idx="4">
                  <c:v>Hwy 212/ NF Deep Cr.</c:v>
                </c:pt>
                <c:pt idx="5">
                  <c:v>Richey/NF Deep Cr.</c:v>
                </c:pt>
                <c:pt idx="7">
                  <c:v>Trubel/Tickle Cr.</c:v>
                </c:pt>
                <c:pt idx="8">
                  <c:v>Langensand/Tickle Cr.</c:v>
                </c:pt>
                <c:pt idx="9">
                  <c:v>362/Tickle Cr.</c:v>
                </c:pt>
                <c:pt idx="10">
                  <c:v>Tickle Cr Rd/Tickle Cr.</c:v>
                </c:pt>
              </c:strCache>
            </c:strRef>
          </c:cat>
          <c:val>
            <c:numRef>
              <c:f>Data!$G$3:$G$13</c:f>
              <c:numCache>
                <c:formatCode>0.0</c:formatCode>
                <c:ptCount val="11"/>
                <c:pt idx="0">
                  <c:v>6.3</c:v>
                </c:pt>
                <c:pt idx="2">
                  <c:v>6.1</c:v>
                </c:pt>
                <c:pt idx="3">
                  <c:v>5.9</c:v>
                </c:pt>
                <c:pt idx="4">
                  <c:v>6.2</c:v>
                </c:pt>
                <c:pt idx="5">
                  <c:v>6.1</c:v>
                </c:pt>
                <c:pt idx="7">
                  <c:v>6.1</c:v>
                </c:pt>
                <c:pt idx="8">
                  <c:v>6.1</c:v>
                </c:pt>
                <c:pt idx="9">
                  <c:v>6.1</c:v>
                </c:pt>
                <c:pt idx="10">
                  <c:v>6.2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Data!$A$17</c:f>
              <c:strCache>
                <c:ptCount val="1"/>
                <c:pt idx="0">
                  <c:v>10/23/2009</c:v>
                </c:pt>
              </c:strCache>
            </c:strRef>
          </c:tx>
          <c:cat>
            <c:strRef>
              <c:f>Data!$B$3:$B$13</c:f>
              <c:strCache>
                <c:ptCount val="11"/>
                <c:pt idx="0">
                  <c:v>Welling/Dolan Cr.</c:v>
                </c:pt>
                <c:pt idx="1">
                  <c:v>Compton/Dolan</c:v>
                </c:pt>
                <c:pt idx="2">
                  <c:v>Brooks/Doane Cr.</c:v>
                </c:pt>
                <c:pt idx="3">
                  <c:v>312th/Dolan Cr.</c:v>
                </c:pt>
                <c:pt idx="4">
                  <c:v>Hwy 212/ NF Deep Cr.</c:v>
                </c:pt>
                <c:pt idx="5">
                  <c:v>Richey/NF Deep Cr.</c:v>
                </c:pt>
                <c:pt idx="7">
                  <c:v>Trubel/Tickle Cr.</c:v>
                </c:pt>
                <c:pt idx="8">
                  <c:v>Langensand/Tickle Cr.</c:v>
                </c:pt>
                <c:pt idx="9">
                  <c:v>362/Tickle Cr.</c:v>
                </c:pt>
                <c:pt idx="10">
                  <c:v>Tickle Cr Rd/Tickle Cr.</c:v>
                </c:pt>
              </c:strCache>
            </c:strRef>
          </c:cat>
          <c:val>
            <c:numRef>
              <c:f>Data!$G$17:$G$27</c:f>
              <c:numCache>
                <c:formatCode>0.0</c:formatCode>
                <c:ptCount val="11"/>
                <c:pt idx="0">
                  <c:v>5.8</c:v>
                </c:pt>
                <c:pt idx="1">
                  <c:v>5.7</c:v>
                </c:pt>
                <c:pt idx="2">
                  <c:v>6.8</c:v>
                </c:pt>
                <c:pt idx="3">
                  <c:v>6.7</c:v>
                </c:pt>
                <c:pt idx="4">
                  <c:v>6.7</c:v>
                </c:pt>
                <c:pt idx="5">
                  <c:v>6.9</c:v>
                </c:pt>
                <c:pt idx="7">
                  <c:v>6.1</c:v>
                </c:pt>
                <c:pt idx="8">
                  <c:v>6.2</c:v>
                </c:pt>
                <c:pt idx="9">
                  <c:v>6.2</c:v>
                </c:pt>
                <c:pt idx="10">
                  <c:v>6.5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Data!$A$30</c:f>
              <c:strCache>
                <c:ptCount val="1"/>
                <c:pt idx="0">
                  <c:v>10/26/2009</c:v>
                </c:pt>
              </c:strCache>
            </c:strRef>
          </c:tx>
          <c:cat>
            <c:strRef>
              <c:f>Data!$B$3:$B$13</c:f>
              <c:strCache>
                <c:ptCount val="11"/>
                <c:pt idx="0">
                  <c:v>Welling/Dolan Cr.</c:v>
                </c:pt>
                <c:pt idx="1">
                  <c:v>Compton/Dolan</c:v>
                </c:pt>
                <c:pt idx="2">
                  <c:v>Brooks/Doane Cr.</c:v>
                </c:pt>
                <c:pt idx="3">
                  <c:v>312th/Dolan Cr.</c:v>
                </c:pt>
                <c:pt idx="4">
                  <c:v>Hwy 212/ NF Deep Cr.</c:v>
                </c:pt>
                <c:pt idx="5">
                  <c:v>Richey/NF Deep Cr.</c:v>
                </c:pt>
                <c:pt idx="7">
                  <c:v>Trubel/Tickle Cr.</c:v>
                </c:pt>
                <c:pt idx="8">
                  <c:v>Langensand/Tickle Cr.</c:v>
                </c:pt>
                <c:pt idx="9">
                  <c:v>362/Tickle Cr.</c:v>
                </c:pt>
                <c:pt idx="10">
                  <c:v>Tickle Cr Rd/Tickle Cr.</c:v>
                </c:pt>
              </c:strCache>
            </c:strRef>
          </c:cat>
          <c:val>
            <c:numRef>
              <c:f>Data!$G$30:$G$40</c:f>
              <c:numCache>
                <c:formatCode>0.0</c:formatCode>
                <c:ptCount val="11"/>
                <c:pt idx="0">
                  <c:v>6.1</c:v>
                </c:pt>
                <c:pt idx="1">
                  <c:v>5.7</c:v>
                </c:pt>
                <c:pt idx="2">
                  <c:v>6.7</c:v>
                </c:pt>
                <c:pt idx="3">
                  <c:v>7.1</c:v>
                </c:pt>
                <c:pt idx="4">
                  <c:v>6.9</c:v>
                </c:pt>
                <c:pt idx="5">
                  <c:v>6.9</c:v>
                </c:pt>
                <c:pt idx="7">
                  <c:v>6.5</c:v>
                </c:pt>
                <c:pt idx="8">
                  <c:v>6.6</c:v>
                </c:pt>
                <c:pt idx="9">
                  <c:v>6.7</c:v>
                </c:pt>
                <c:pt idx="10">
                  <c:v>6.9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Data!$A$44</c:f>
              <c:strCache>
                <c:ptCount val="1"/>
                <c:pt idx="0">
                  <c:v>11/23/2009</c:v>
                </c:pt>
              </c:strCache>
            </c:strRef>
          </c:tx>
          <c:cat>
            <c:strRef>
              <c:f>Data!$B$3:$B$13</c:f>
              <c:strCache>
                <c:ptCount val="11"/>
                <c:pt idx="0">
                  <c:v>Welling/Dolan Cr.</c:v>
                </c:pt>
                <c:pt idx="1">
                  <c:v>Compton/Dolan</c:v>
                </c:pt>
                <c:pt idx="2">
                  <c:v>Brooks/Doane Cr.</c:v>
                </c:pt>
                <c:pt idx="3">
                  <c:v>312th/Dolan Cr.</c:v>
                </c:pt>
                <c:pt idx="4">
                  <c:v>Hwy 212/ NF Deep Cr.</c:v>
                </c:pt>
                <c:pt idx="5">
                  <c:v>Richey/NF Deep Cr.</c:v>
                </c:pt>
                <c:pt idx="7">
                  <c:v>Trubel/Tickle Cr.</c:v>
                </c:pt>
                <c:pt idx="8">
                  <c:v>Langensand/Tickle Cr.</c:v>
                </c:pt>
                <c:pt idx="9">
                  <c:v>362/Tickle Cr.</c:v>
                </c:pt>
                <c:pt idx="10">
                  <c:v>Tickle Cr Rd/Tickle Cr.</c:v>
                </c:pt>
              </c:strCache>
            </c:strRef>
          </c:cat>
          <c:val>
            <c:numRef>
              <c:f>Data!$G$44:$G$54</c:f>
              <c:numCache>
                <c:formatCode>0.0</c:formatCode>
                <c:ptCount val="11"/>
                <c:pt idx="0">
                  <c:v>5.8</c:v>
                </c:pt>
                <c:pt idx="1">
                  <c:v>5.7</c:v>
                </c:pt>
                <c:pt idx="2">
                  <c:v>6.1</c:v>
                </c:pt>
                <c:pt idx="3">
                  <c:v>6.2</c:v>
                </c:pt>
                <c:pt idx="4">
                  <c:v>6.5</c:v>
                </c:pt>
                <c:pt idx="5">
                  <c:v>6.8</c:v>
                </c:pt>
                <c:pt idx="7">
                  <c:v>6.2</c:v>
                </c:pt>
                <c:pt idx="8">
                  <c:v>6.3</c:v>
                </c:pt>
                <c:pt idx="9">
                  <c:v>6</c:v>
                </c:pt>
                <c:pt idx="10">
                  <c:v>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Data!$A$58</c:f>
              <c:strCache>
                <c:ptCount val="1"/>
                <c:pt idx="0">
                  <c:v>12/15/2009</c:v>
                </c:pt>
              </c:strCache>
            </c:strRef>
          </c:tx>
          <c:cat>
            <c:strRef>
              <c:f>Data!$B$3:$B$13</c:f>
              <c:strCache>
                <c:ptCount val="11"/>
                <c:pt idx="0">
                  <c:v>Welling/Dolan Cr.</c:v>
                </c:pt>
                <c:pt idx="1">
                  <c:v>Compton/Dolan</c:v>
                </c:pt>
                <c:pt idx="2">
                  <c:v>Brooks/Doane Cr.</c:v>
                </c:pt>
                <c:pt idx="3">
                  <c:v>312th/Dolan Cr.</c:v>
                </c:pt>
                <c:pt idx="4">
                  <c:v>Hwy 212/ NF Deep Cr.</c:v>
                </c:pt>
                <c:pt idx="5">
                  <c:v>Richey/NF Deep Cr.</c:v>
                </c:pt>
                <c:pt idx="7">
                  <c:v>Trubel/Tickle Cr.</c:v>
                </c:pt>
                <c:pt idx="8">
                  <c:v>Langensand/Tickle Cr.</c:v>
                </c:pt>
                <c:pt idx="9">
                  <c:v>362/Tickle Cr.</c:v>
                </c:pt>
                <c:pt idx="10">
                  <c:v>Tickle Cr Rd/Tickle Cr.</c:v>
                </c:pt>
              </c:strCache>
            </c:strRef>
          </c:cat>
          <c:val>
            <c:numRef>
              <c:f>Data!$G$58:$G$68</c:f>
              <c:numCache>
                <c:formatCode>0.0</c:formatCode>
                <c:ptCount val="11"/>
                <c:pt idx="0">
                  <c:v>6.1</c:v>
                </c:pt>
                <c:pt idx="1">
                  <c:v>5.8</c:v>
                </c:pt>
                <c:pt idx="2">
                  <c:v>6</c:v>
                </c:pt>
                <c:pt idx="3">
                  <c:v>5.8</c:v>
                </c:pt>
                <c:pt idx="4">
                  <c:v>6.1</c:v>
                </c:pt>
                <c:pt idx="5">
                  <c:v>6.7</c:v>
                </c:pt>
                <c:pt idx="7">
                  <c:v>5.9</c:v>
                </c:pt>
                <c:pt idx="8">
                  <c:v>6</c:v>
                </c:pt>
                <c:pt idx="9">
                  <c:v>6</c:v>
                </c:pt>
                <c:pt idx="10">
                  <c:v>6.2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Data!$A$72</c:f>
              <c:strCache>
                <c:ptCount val="1"/>
                <c:pt idx="0">
                  <c:v>1/25/2010</c:v>
                </c:pt>
              </c:strCache>
            </c:strRef>
          </c:tx>
          <c:val>
            <c:numRef>
              <c:f>Data!$G$72:$G$82</c:f>
              <c:numCache>
                <c:formatCode>0.0</c:formatCode>
                <c:ptCount val="11"/>
                <c:pt idx="0">
                  <c:v>5.7</c:v>
                </c:pt>
                <c:pt idx="1">
                  <c:v>5.8</c:v>
                </c:pt>
                <c:pt idx="2">
                  <c:v>5.8</c:v>
                </c:pt>
                <c:pt idx="3">
                  <c:v>6.1</c:v>
                </c:pt>
                <c:pt idx="4">
                  <c:v>6</c:v>
                </c:pt>
                <c:pt idx="5">
                  <c:v>6.2</c:v>
                </c:pt>
                <c:pt idx="7">
                  <c:v>6.2</c:v>
                </c:pt>
                <c:pt idx="8">
                  <c:v>6.1</c:v>
                </c:pt>
                <c:pt idx="9">
                  <c:v>5.8</c:v>
                </c:pt>
                <c:pt idx="10">
                  <c:v>6.2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Data!$A$86</c:f>
              <c:strCache>
                <c:ptCount val="1"/>
                <c:pt idx="0">
                  <c:v>2/11/2010</c:v>
                </c:pt>
              </c:strCache>
            </c:strRef>
          </c:tx>
          <c:val>
            <c:numRef>
              <c:f>Data!$G$86:$G$96</c:f>
              <c:numCache>
                <c:formatCode>0.0</c:formatCode>
                <c:ptCount val="11"/>
                <c:pt idx="0">
                  <c:v>5.9</c:v>
                </c:pt>
                <c:pt idx="1">
                  <c:v>5.7</c:v>
                </c:pt>
                <c:pt idx="2">
                  <c:v>6.1</c:v>
                </c:pt>
                <c:pt idx="3">
                  <c:v>6</c:v>
                </c:pt>
                <c:pt idx="4">
                  <c:v>5.9</c:v>
                </c:pt>
                <c:pt idx="5">
                  <c:v>5.7</c:v>
                </c:pt>
                <c:pt idx="7">
                  <c:v>6.2</c:v>
                </c:pt>
                <c:pt idx="8">
                  <c:v>5.9</c:v>
                </c:pt>
                <c:pt idx="9">
                  <c:v>5.9</c:v>
                </c:pt>
                <c:pt idx="10">
                  <c:v>6.4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Data!$A$100</c:f>
              <c:strCache>
                <c:ptCount val="1"/>
                <c:pt idx="0">
                  <c:v>3/22/2010</c:v>
                </c:pt>
              </c:strCache>
            </c:strRef>
          </c:tx>
          <c:val>
            <c:numRef>
              <c:f>Data!$G$100:$G$110</c:f>
              <c:numCache>
                <c:formatCode>0.0</c:formatCode>
                <c:ptCount val="11"/>
                <c:pt idx="0">
                  <c:v>6.6</c:v>
                </c:pt>
                <c:pt idx="1">
                  <c:v>6</c:v>
                </c:pt>
                <c:pt idx="2">
                  <c:v>6.6</c:v>
                </c:pt>
                <c:pt idx="3">
                  <c:v>6.7</c:v>
                </c:pt>
                <c:pt idx="4">
                  <c:v>6.6</c:v>
                </c:pt>
                <c:pt idx="5">
                  <c:v>6.4</c:v>
                </c:pt>
                <c:pt idx="7">
                  <c:v>7.1</c:v>
                </c:pt>
                <c:pt idx="8">
                  <c:v>6.8</c:v>
                </c:pt>
                <c:pt idx="9">
                  <c:v>6.7</c:v>
                </c:pt>
                <c:pt idx="10">
                  <c:v>6.3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Data!$A$114</c:f>
              <c:strCache>
                <c:ptCount val="1"/>
                <c:pt idx="0">
                  <c:v>4/2/2010</c:v>
                </c:pt>
              </c:strCache>
            </c:strRef>
          </c:tx>
          <c:val>
            <c:numRef>
              <c:f>Data!$G$114:$G$124</c:f>
              <c:numCache>
                <c:formatCode>0.0</c:formatCode>
                <c:ptCount val="11"/>
                <c:pt idx="0">
                  <c:v>6.1</c:v>
                </c:pt>
                <c:pt idx="1">
                  <c:v>5.9</c:v>
                </c:pt>
                <c:pt idx="2">
                  <c:v>6</c:v>
                </c:pt>
                <c:pt idx="3">
                  <c:v>6.2</c:v>
                </c:pt>
                <c:pt idx="4">
                  <c:v>5.3</c:v>
                </c:pt>
                <c:pt idx="5">
                  <c:v>6</c:v>
                </c:pt>
                <c:pt idx="7">
                  <c:v>6</c:v>
                </c:pt>
                <c:pt idx="8">
                  <c:v>5.27</c:v>
                </c:pt>
                <c:pt idx="9">
                  <c:v>6.3</c:v>
                </c:pt>
                <c:pt idx="10">
                  <c:v>5.9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Data!$A$128</c:f>
              <c:strCache>
                <c:ptCount val="1"/>
                <c:pt idx="0">
                  <c:v>5/24/2010</c:v>
                </c:pt>
              </c:strCache>
            </c:strRef>
          </c:tx>
          <c:val>
            <c:numRef>
              <c:f>Data!$G$128:$G$138</c:f>
              <c:numCache>
                <c:formatCode>0.0</c:formatCode>
                <c:ptCount val="11"/>
                <c:pt idx="0">
                  <c:v>6.4</c:v>
                </c:pt>
                <c:pt idx="1">
                  <c:v>6.4</c:v>
                </c:pt>
                <c:pt idx="2">
                  <c:v>6.6</c:v>
                </c:pt>
                <c:pt idx="3">
                  <c:v>6.6</c:v>
                </c:pt>
                <c:pt idx="4">
                  <c:v>5.6</c:v>
                </c:pt>
                <c:pt idx="5">
                  <c:v>6.4</c:v>
                </c:pt>
                <c:pt idx="7">
                  <c:v>6.6</c:v>
                </c:pt>
                <c:pt idx="8">
                  <c:v>6.6</c:v>
                </c:pt>
                <c:pt idx="9">
                  <c:v>6.8</c:v>
                </c:pt>
                <c:pt idx="10">
                  <c:v>6.9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27552"/>
        <c:axId val="59945728"/>
      </c:lineChart>
      <c:catAx>
        <c:axId val="59927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n-US"/>
          </a:p>
        </c:txPr>
        <c:crossAx val="59945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9945728"/>
        <c:scaling>
          <c:orientation val="minMax"/>
          <c:max val="8"/>
          <c:min val="5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pH </a:t>
                </a:r>
              </a:p>
            </c:rich>
          </c:tx>
          <c:layout>
            <c:manualLayout>
              <c:xMode val="edge"/>
              <c:yMode val="edge"/>
              <c:x val="1.9559902200488997E-2"/>
              <c:y val="0.28787949780889527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599275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430317848410765"/>
          <c:y val="0.24747535776554092"/>
          <c:w val="0.10293228139381998"/>
          <c:h val="0.44484411773251592"/>
        </c:manualLayout>
      </c:layout>
      <c:overlay val="0"/>
    </c:legend>
    <c:plotVisOnly val="1"/>
    <c:dispBlanksAs val="gap"/>
    <c:showDLblsOverMax val="0"/>
  </c:chart>
  <c:printSettings>
    <c:headerFooter alignWithMargins="0"/>
    <c:pageMargins b="1" l="0.75000000000000133" r="0.75000000000000133" t="1" header="0.5" footer="0.5"/>
    <c:pageSetup orientation="landscape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Figure 7. Average </a:t>
            </a:r>
            <a:r>
              <a:rPr lang="en-US" i="1"/>
              <a:t>E.</a:t>
            </a:r>
            <a:r>
              <a:rPr lang="en-US" i="1" baseline="0"/>
              <a:t> coli </a:t>
            </a:r>
            <a:r>
              <a:rPr lang="en-US" i="0" baseline="0"/>
              <a:t>(95% CI)</a:t>
            </a:r>
            <a:endParaRPr lang="en-US" i="0"/>
          </a:p>
        </c:rich>
      </c:tx>
      <c:layout>
        <c:manualLayout>
          <c:xMode val="edge"/>
          <c:yMode val="edge"/>
          <c:x val="0.36185819070904779"/>
          <c:y val="3.282836378522489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491442542787286"/>
          <c:y val="0.17676811268967191"/>
          <c:w val="0.78448388702793237"/>
          <c:h val="0.55555692559611147"/>
        </c:manualLayout>
      </c:layout>
      <c:lineChart>
        <c:grouping val="standard"/>
        <c:varyColors val="0"/>
        <c:ser>
          <c:idx val="0"/>
          <c:order val="0"/>
          <c:errBars>
            <c:errDir val="y"/>
            <c:errBarType val="both"/>
            <c:errValType val="cust"/>
            <c:noEndCap val="0"/>
            <c:plus>
              <c:numRef>
                <c:f>Summary!$E$73:$E$83</c:f>
                <c:numCache>
                  <c:formatCode>General</c:formatCode>
                  <c:ptCount val="11"/>
                  <c:pt idx="0">
                    <c:v>157.19396867705973</c:v>
                  </c:pt>
                  <c:pt idx="1">
                    <c:v>2506.9492507009636</c:v>
                  </c:pt>
                  <c:pt idx="2">
                    <c:v>337.68663232845523</c:v>
                  </c:pt>
                  <c:pt idx="3">
                    <c:v>369.25755561727436</c:v>
                  </c:pt>
                  <c:pt idx="4">
                    <c:v>237.72084355301186</c:v>
                  </c:pt>
                  <c:pt idx="5">
                    <c:v>507.89441252466816</c:v>
                  </c:pt>
                  <c:pt idx="7">
                    <c:v>1053.155964331547</c:v>
                  </c:pt>
                  <c:pt idx="8">
                    <c:v>356.05928811926805</c:v>
                  </c:pt>
                  <c:pt idx="9">
                    <c:v>376.46368888734361</c:v>
                  </c:pt>
                  <c:pt idx="10">
                    <c:v>327.50265415989799</c:v>
                  </c:pt>
                </c:numCache>
              </c:numRef>
            </c:plus>
            <c:minus>
              <c:numRef>
                <c:f>Summary!$E$73:$E$83</c:f>
                <c:numCache>
                  <c:formatCode>General</c:formatCode>
                  <c:ptCount val="11"/>
                  <c:pt idx="0">
                    <c:v>157.19396867705973</c:v>
                  </c:pt>
                  <c:pt idx="1">
                    <c:v>2506.9492507009636</c:v>
                  </c:pt>
                  <c:pt idx="2">
                    <c:v>337.68663232845523</c:v>
                  </c:pt>
                  <c:pt idx="3">
                    <c:v>369.25755561727436</c:v>
                  </c:pt>
                  <c:pt idx="4">
                    <c:v>237.72084355301186</c:v>
                  </c:pt>
                  <c:pt idx="5">
                    <c:v>507.89441252466816</c:v>
                  </c:pt>
                  <c:pt idx="7">
                    <c:v>1053.155964331547</c:v>
                  </c:pt>
                  <c:pt idx="8">
                    <c:v>356.05928811926805</c:v>
                  </c:pt>
                  <c:pt idx="9">
                    <c:v>376.46368888734361</c:v>
                  </c:pt>
                  <c:pt idx="10">
                    <c:v>327.50265415989799</c:v>
                  </c:pt>
                </c:numCache>
              </c:numRef>
            </c:minus>
          </c:errBars>
          <c:cat>
            <c:strRef>
              <c:f>Data!$B$3:$B$13</c:f>
              <c:strCache>
                <c:ptCount val="11"/>
                <c:pt idx="0">
                  <c:v>Welling/Dolan Cr.</c:v>
                </c:pt>
                <c:pt idx="1">
                  <c:v>Compton/Dolan</c:v>
                </c:pt>
                <c:pt idx="2">
                  <c:v>Brooks/Doane Cr.</c:v>
                </c:pt>
                <c:pt idx="3">
                  <c:v>312th/Dolan Cr.</c:v>
                </c:pt>
                <c:pt idx="4">
                  <c:v>Hwy 212/ NF Deep Cr.</c:v>
                </c:pt>
                <c:pt idx="5">
                  <c:v>Richey/NF Deep Cr.</c:v>
                </c:pt>
                <c:pt idx="7">
                  <c:v>Trubel/Tickle Cr.</c:v>
                </c:pt>
                <c:pt idx="8">
                  <c:v>Langensand/Tickle Cr.</c:v>
                </c:pt>
                <c:pt idx="9">
                  <c:v>362/Tickle Cr.</c:v>
                </c:pt>
                <c:pt idx="10">
                  <c:v>Tickle Cr Rd/Tickle Cr.</c:v>
                </c:pt>
              </c:strCache>
            </c:strRef>
          </c:cat>
          <c:val>
            <c:numRef>
              <c:f>Summary!$B$73:$B$83</c:f>
              <c:numCache>
                <c:formatCode>0.00</c:formatCode>
                <c:ptCount val="11"/>
                <c:pt idx="0">
                  <c:v>204.3</c:v>
                </c:pt>
                <c:pt idx="1">
                  <c:v>1616.5555555555557</c:v>
                </c:pt>
                <c:pt idx="2">
                  <c:v>404</c:v>
                </c:pt>
                <c:pt idx="3">
                  <c:v>387.9</c:v>
                </c:pt>
                <c:pt idx="4">
                  <c:v>425.2</c:v>
                </c:pt>
                <c:pt idx="5">
                  <c:v>706.9</c:v>
                </c:pt>
                <c:pt idx="7">
                  <c:v>698.1</c:v>
                </c:pt>
                <c:pt idx="8">
                  <c:v>355.9</c:v>
                </c:pt>
                <c:pt idx="9">
                  <c:v>350.7</c:v>
                </c:pt>
                <c:pt idx="10">
                  <c:v>448.3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022144"/>
        <c:axId val="59774080"/>
      </c:lineChart>
      <c:catAx>
        <c:axId val="60022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n-US"/>
          </a:p>
        </c:txPr>
        <c:crossAx val="59774080"/>
        <c:crossesAt val="-2000"/>
        <c:auto val="1"/>
        <c:lblAlgn val="ctr"/>
        <c:lblOffset val="100"/>
        <c:tickLblSkip val="1"/>
        <c:tickMarkSkip val="1"/>
        <c:noMultiLvlLbl val="0"/>
      </c:catAx>
      <c:valAx>
        <c:axId val="597740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i="1"/>
                  <a:t>E. Coli </a:t>
                </a:r>
                <a:r>
                  <a:rPr lang="en-US" i="0"/>
                  <a:t>(</a:t>
                </a:r>
                <a:r>
                  <a:rPr lang="en-US"/>
                  <a:t>MPN/100)</a:t>
                </a:r>
              </a:p>
            </c:rich>
          </c:tx>
          <c:layout>
            <c:manualLayout>
              <c:xMode val="edge"/>
              <c:yMode val="edge"/>
              <c:x val="3.0609668266604842E-2"/>
              <c:y val="0.3813140728732450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60022144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" l="0.75000000000000133" r="0.75000000000000133" t="1" header="0.5" footer="0.5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i="1"/>
              <a:t>Figure 6.  E. Coli </a:t>
            </a:r>
            <a:endParaRPr lang="en-US"/>
          </a:p>
        </c:rich>
      </c:tx>
      <c:layout>
        <c:manualLayout>
          <c:xMode val="edge"/>
          <c:yMode val="edge"/>
          <c:x val="0.45423499145940088"/>
          <c:y val="1.931564110041800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853556485355637"/>
          <c:y val="0.11955009387923847"/>
          <c:w val="0.70292887029288909"/>
          <c:h val="0.54407465733450178"/>
        </c:manualLayout>
      </c:layout>
      <c:lineChart>
        <c:grouping val="standard"/>
        <c:varyColors val="0"/>
        <c:ser>
          <c:idx val="0"/>
          <c:order val="0"/>
          <c:tx>
            <c:strRef>
              <c:f>Data!$A$3</c:f>
              <c:strCache>
                <c:ptCount val="1"/>
                <c:pt idx="0">
                  <c:v>9/28/2009</c:v>
                </c:pt>
              </c:strCache>
            </c:strRef>
          </c:tx>
          <c:cat>
            <c:strRef>
              <c:f>Data!$B$3:$B$13</c:f>
              <c:strCache>
                <c:ptCount val="11"/>
                <c:pt idx="0">
                  <c:v>Welling/Dolan Cr.</c:v>
                </c:pt>
                <c:pt idx="1">
                  <c:v>Compton/Dolan</c:v>
                </c:pt>
                <c:pt idx="2">
                  <c:v>Brooks/Doane Cr.</c:v>
                </c:pt>
                <c:pt idx="3">
                  <c:v>312th/Dolan Cr.</c:v>
                </c:pt>
                <c:pt idx="4">
                  <c:v>Hwy 212/ NF Deep Cr.</c:v>
                </c:pt>
                <c:pt idx="5">
                  <c:v>Richey/NF Deep Cr.</c:v>
                </c:pt>
                <c:pt idx="7">
                  <c:v>Trubel/Tickle Cr.</c:v>
                </c:pt>
                <c:pt idx="8">
                  <c:v>Langensand/Tickle Cr.</c:v>
                </c:pt>
                <c:pt idx="9">
                  <c:v>362/Tickle Cr.</c:v>
                </c:pt>
                <c:pt idx="10">
                  <c:v>Tickle Cr Rd/Tickle Cr.</c:v>
                </c:pt>
              </c:strCache>
            </c:strRef>
          </c:cat>
          <c:val>
            <c:numRef>
              <c:f>Data!$H$3:$H$13</c:f>
              <c:numCache>
                <c:formatCode>0</c:formatCode>
                <c:ptCount val="11"/>
                <c:pt idx="0">
                  <c:v>19</c:v>
                </c:pt>
                <c:pt idx="2">
                  <c:v>46</c:v>
                </c:pt>
                <c:pt idx="3">
                  <c:v>365</c:v>
                </c:pt>
                <c:pt idx="4">
                  <c:v>74</c:v>
                </c:pt>
                <c:pt idx="5">
                  <c:v>47</c:v>
                </c:pt>
                <c:pt idx="7">
                  <c:v>73</c:v>
                </c:pt>
                <c:pt idx="8">
                  <c:v>276</c:v>
                </c:pt>
                <c:pt idx="9">
                  <c:v>387</c:v>
                </c:pt>
                <c:pt idx="10">
                  <c:v>236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Data!$A$17</c:f>
              <c:strCache>
                <c:ptCount val="1"/>
                <c:pt idx="0">
                  <c:v>10/23/2009</c:v>
                </c:pt>
              </c:strCache>
            </c:strRef>
          </c:tx>
          <c:cat>
            <c:strRef>
              <c:f>Data!$B$3:$B$13</c:f>
              <c:strCache>
                <c:ptCount val="11"/>
                <c:pt idx="0">
                  <c:v>Welling/Dolan Cr.</c:v>
                </c:pt>
                <c:pt idx="1">
                  <c:v>Compton/Dolan</c:v>
                </c:pt>
                <c:pt idx="2">
                  <c:v>Brooks/Doane Cr.</c:v>
                </c:pt>
                <c:pt idx="3">
                  <c:v>312th/Dolan Cr.</c:v>
                </c:pt>
                <c:pt idx="4">
                  <c:v>Hwy 212/ NF Deep Cr.</c:v>
                </c:pt>
                <c:pt idx="5">
                  <c:v>Richey/NF Deep Cr.</c:v>
                </c:pt>
                <c:pt idx="7">
                  <c:v>Trubel/Tickle Cr.</c:v>
                </c:pt>
                <c:pt idx="8">
                  <c:v>Langensand/Tickle Cr.</c:v>
                </c:pt>
                <c:pt idx="9">
                  <c:v>362/Tickle Cr.</c:v>
                </c:pt>
                <c:pt idx="10">
                  <c:v>Tickle Cr Rd/Tickle Cr.</c:v>
                </c:pt>
              </c:strCache>
            </c:strRef>
          </c:cat>
          <c:val>
            <c:numRef>
              <c:f>Data!$H$17:$H$27</c:f>
              <c:numCache>
                <c:formatCode>0</c:formatCode>
                <c:ptCount val="11"/>
                <c:pt idx="0">
                  <c:v>649</c:v>
                </c:pt>
                <c:pt idx="1">
                  <c:v>2419</c:v>
                </c:pt>
                <c:pt idx="2">
                  <c:v>1553</c:v>
                </c:pt>
                <c:pt idx="3">
                  <c:v>1986</c:v>
                </c:pt>
                <c:pt idx="4">
                  <c:v>921</c:v>
                </c:pt>
                <c:pt idx="5">
                  <c:v>1733</c:v>
                </c:pt>
                <c:pt idx="7">
                  <c:v>921</c:v>
                </c:pt>
                <c:pt idx="8">
                  <c:v>980</c:v>
                </c:pt>
                <c:pt idx="9">
                  <c:v>1986</c:v>
                </c:pt>
                <c:pt idx="10">
                  <c:v>1553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Data!$A$30</c:f>
              <c:strCache>
                <c:ptCount val="1"/>
                <c:pt idx="0">
                  <c:v>10/26/2009</c:v>
                </c:pt>
              </c:strCache>
            </c:strRef>
          </c:tx>
          <c:cat>
            <c:strRef>
              <c:f>Data!$B$3:$B$13</c:f>
              <c:strCache>
                <c:ptCount val="11"/>
                <c:pt idx="0">
                  <c:v>Welling/Dolan Cr.</c:v>
                </c:pt>
                <c:pt idx="1">
                  <c:v>Compton/Dolan</c:v>
                </c:pt>
                <c:pt idx="2">
                  <c:v>Brooks/Doane Cr.</c:v>
                </c:pt>
                <c:pt idx="3">
                  <c:v>312th/Dolan Cr.</c:v>
                </c:pt>
                <c:pt idx="4">
                  <c:v>Hwy 212/ NF Deep Cr.</c:v>
                </c:pt>
                <c:pt idx="5">
                  <c:v>Richey/NF Deep Cr.</c:v>
                </c:pt>
                <c:pt idx="7">
                  <c:v>Trubel/Tickle Cr.</c:v>
                </c:pt>
                <c:pt idx="8">
                  <c:v>Langensand/Tickle Cr.</c:v>
                </c:pt>
                <c:pt idx="9">
                  <c:v>362/Tickle Cr.</c:v>
                </c:pt>
                <c:pt idx="10">
                  <c:v>Tickle Cr Rd/Tickle Cr.</c:v>
                </c:pt>
              </c:strCache>
            </c:strRef>
          </c:cat>
          <c:val>
            <c:numRef>
              <c:f>Data!$H$30:$H$40</c:f>
              <c:numCache>
                <c:formatCode>0</c:formatCode>
                <c:ptCount val="11"/>
                <c:pt idx="0">
                  <c:v>142</c:v>
                </c:pt>
                <c:pt idx="1">
                  <c:v>11636</c:v>
                </c:pt>
                <c:pt idx="2">
                  <c:v>529</c:v>
                </c:pt>
                <c:pt idx="3">
                  <c:v>178</c:v>
                </c:pt>
                <c:pt idx="4">
                  <c:v>1046</c:v>
                </c:pt>
                <c:pt idx="5">
                  <c:v>2419</c:v>
                </c:pt>
                <c:pt idx="7">
                  <c:v>5467</c:v>
                </c:pt>
                <c:pt idx="8">
                  <c:v>1733</c:v>
                </c:pt>
                <c:pt idx="9">
                  <c:v>250</c:v>
                </c:pt>
                <c:pt idx="10">
                  <c:v>1046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Data!$A$44</c:f>
              <c:strCache>
                <c:ptCount val="1"/>
                <c:pt idx="0">
                  <c:v>11/23/2009</c:v>
                </c:pt>
              </c:strCache>
            </c:strRef>
          </c:tx>
          <c:cat>
            <c:strRef>
              <c:f>Data!$B$3:$B$13</c:f>
              <c:strCache>
                <c:ptCount val="11"/>
                <c:pt idx="0">
                  <c:v>Welling/Dolan Cr.</c:v>
                </c:pt>
                <c:pt idx="1">
                  <c:v>Compton/Dolan</c:v>
                </c:pt>
                <c:pt idx="2">
                  <c:v>Brooks/Doane Cr.</c:v>
                </c:pt>
                <c:pt idx="3">
                  <c:v>312th/Dolan Cr.</c:v>
                </c:pt>
                <c:pt idx="4">
                  <c:v>Hwy 212/ NF Deep Cr.</c:v>
                </c:pt>
                <c:pt idx="5">
                  <c:v>Richey/NF Deep Cr.</c:v>
                </c:pt>
                <c:pt idx="7">
                  <c:v>Trubel/Tickle Cr.</c:v>
                </c:pt>
                <c:pt idx="8">
                  <c:v>Langensand/Tickle Cr.</c:v>
                </c:pt>
                <c:pt idx="9">
                  <c:v>362/Tickle Cr.</c:v>
                </c:pt>
                <c:pt idx="10">
                  <c:v>Tickle Cr Rd/Tickle Cr.</c:v>
                </c:pt>
              </c:strCache>
            </c:strRef>
          </c:cat>
          <c:val>
            <c:numRef>
              <c:f>Data!$H$44:$H$54</c:f>
              <c:numCache>
                <c:formatCode>0</c:formatCode>
                <c:ptCount val="11"/>
                <c:pt idx="0">
                  <c:v>23</c:v>
                </c:pt>
                <c:pt idx="1">
                  <c:v>36</c:v>
                </c:pt>
                <c:pt idx="2">
                  <c:v>43</c:v>
                </c:pt>
                <c:pt idx="3">
                  <c:v>40</c:v>
                </c:pt>
                <c:pt idx="4">
                  <c:v>345</c:v>
                </c:pt>
                <c:pt idx="5">
                  <c:v>96</c:v>
                </c:pt>
                <c:pt idx="7">
                  <c:v>24</c:v>
                </c:pt>
                <c:pt idx="8">
                  <c:v>20</c:v>
                </c:pt>
                <c:pt idx="9">
                  <c:v>16</c:v>
                </c:pt>
                <c:pt idx="10">
                  <c:v>29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Data!$A$58</c:f>
              <c:strCache>
                <c:ptCount val="1"/>
                <c:pt idx="0">
                  <c:v>12/15/2009</c:v>
                </c:pt>
              </c:strCache>
            </c:strRef>
          </c:tx>
          <c:cat>
            <c:strRef>
              <c:f>Data!$B$3:$B$13</c:f>
              <c:strCache>
                <c:ptCount val="11"/>
                <c:pt idx="0">
                  <c:v>Welling/Dolan Cr.</c:v>
                </c:pt>
                <c:pt idx="1">
                  <c:v>Compton/Dolan</c:v>
                </c:pt>
                <c:pt idx="2">
                  <c:v>Brooks/Doane Cr.</c:v>
                </c:pt>
                <c:pt idx="3">
                  <c:v>312th/Dolan Cr.</c:v>
                </c:pt>
                <c:pt idx="4">
                  <c:v>Hwy 212/ NF Deep Cr.</c:v>
                </c:pt>
                <c:pt idx="5">
                  <c:v>Richey/NF Deep Cr.</c:v>
                </c:pt>
                <c:pt idx="7">
                  <c:v>Trubel/Tickle Cr.</c:v>
                </c:pt>
                <c:pt idx="8">
                  <c:v>Langensand/Tickle Cr.</c:v>
                </c:pt>
                <c:pt idx="9">
                  <c:v>362/Tickle Cr.</c:v>
                </c:pt>
                <c:pt idx="10">
                  <c:v>Tickle Cr Rd/Tickle Cr.</c:v>
                </c:pt>
              </c:strCache>
            </c:strRef>
          </c:cat>
          <c:val>
            <c:numRef>
              <c:f>Data!$H$58:$H$68</c:f>
              <c:numCache>
                <c:formatCode>0</c:formatCode>
                <c:ptCount val="11"/>
                <c:pt idx="0">
                  <c:v>683</c:v>
                </c:pt>
                <c:pt idx="1">
                  <c:v>108</c:v>
                </c:pt>
                <c:pt idx="2">
                  <c:v>1162</c:v>
                </c:pt>
                <c:pt idx="3">
                  <c:v>691</c:v>
                </c:pt>
                <c:pt idx="4">
                  <c:v>766</c:v>
                </c:pt>
                <c:pt idx="5">
                  <c:v>933</c:v>
                </c:pt>
                <c:pt idx="7">
                  <c:v>326</c:v>
                </c:pt>
                <c:pt idx="8">
                  <c:v>435</c:v>
                </c:pt>
                <c:pt idx="9">
                  <c:v>613</c:v>
                </c:pt>
                <c:pt idx="10">
                  <c:v>921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Data!$A$72</c:f>
              <c:strCache>
                <c:ptCount val="1"/>
                <c:pt idx="0">
                  <c:v>1/25/2010</c:v>
                </c:pt>
              </c:strCache>
            </c:strRef>
          </c:tx>
          <c:val>
            <c:numRef>
              <c:f>Data!$H$72:$H$82</c:f>
              <c:numCache>
                <c:formatCode>0</c:formatCode>
                <c:ptCount val="11"/>
                <c:pt idx="0">
                  <c:v>12</c:v>
                </c:pt>
                <c:pt idx="1">
                  <c:v>11</c:v>
                </c:pt>
                <c:pt idx="2">
                  <c:v>49</c:v>
                </c:pt>
                <c:pt idx="3">
                  <c:v>72</c:v>
                </c:pt>
                <c:pt idx="4">
                  <c:v>82</c:v>
                </c:pt>
                <c:pt idx="5">
                  <c:v>313</c:v>
                </c:pt>
                <c:pt idx="7">
                  <c:v>36</c:v>
                </c:pt>
                <c:pt idx="8">
                  <c:v>17</c:v>
                </c:pt>
                <c:pt idx="9">
                  <c:v>20</c:v>
                </c:pt>
                <c:pt idx="10">
                  <c:v>133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Data!$A$86</c:f>
              <c:strCache>
                <c:ptCount val="1"/>
                <c:pt idx="0">
                  <c:v>2/11/2010</c:v>
                </c:pt>
              </c:strCache>
            </c:strRef>
          </c:tx>
          <c:val>
            <c:numRef>
              <c:f>Data!$H$86:$H$96</c:f>
              <c:numCache>
                <c:formatCode>0</c:formatCode>
                <c:ptCount val="11"/>
                <c:pt idx="0">
                  <c:v>27</c:v>
                </c:pt>
                <c:pt idx="1">
                  <c:v>19</c:v>
                </c:pt>
                <c:pt idx="2">
                  <c:v>19</c:v>
                </c:pt>
                <c:pt idx="3">
                  <c:v>34</c:v>
                </c:pt>
                <c:pt idx="4">
                  <c:v>24</c:v>
                </c:pt>
                <c:pt idx="5">
                  <c:v>115</c:v>
                </c:pt>
                <c:pt idx="7">
                  <c:v>15</c:v>
                </c:pt>
                <c:pt idx="8">
                  <c:v>1</c:v>
                </c:pt>
                <c:pt idx="9">
                  <c:v>26</c:v>
                </c:pt>
                <c:pt idx="10">
                  <c:v>140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Data!$A$100</c:f>
              <c:strCache>
                <c:ptCount val="1"/>
                <c:pt idx="0">
                  <c:v>3/22/2010</c:v>
                </c:pt>
              </c:strCache>
            </c:strRef>
          </c:tx>
          <c:val>
            <c:numRef>
              <c:f>Data!$H$100:$H$110</c:f>
              <c:numCache>
                <c:formatCode>0</c:formatCode>
                <c:ptCount val="11"/>
                <c:pt idx="0">
                  <c:v>196</c:v>
                </c:pt>
                <c:pt idx="1">
                  <c:v>47</c:v>
                </c:pt>
                <c:pt idx="2">
                  <c:v>23</c:v>
                </c:pt>
                <c:pt idx="3">
                  <c:v>93</c:v>
                </c:pt>
                <c:pt idx="4">
                  <c:v>50</c:v>
                </c:pt>
                <c:pt idx="5">
                  <c:v>59</c:v>
                </c:pt>
                <c:pt idx="7">
                  <c:v>3</c:v>
                </c:pt>
                <c:pt idx="8">
                  <c:v>5</c:v>
                </c:pt>
                <c:pt idx="9">
                  <c:v>42</c:v>
                </c:pt>
                <c:pt idx="10">
                  <c:v>79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Data!$A$114</c:f>
              <c:strCache>
                <c:ptCount val="1"/>
                <c:pt idx="0">
                  <c:v>4/2/2010</c:v>
                </c:pt>
              </c:strCache>
            </c:strRef>
          </c:tx>
          <c:val>
            <c:numRef>
              <c:f>Data!$H$114:$H$124</c:f>
              <c:numCache>
                <c:formatCode>0</c:formatCode>
                <c:ptCount val="11"/>
                <c:pt idx="0">
                  <c:v>199</c:v>
                </c:pt>
                <c:pt idx="1">
                  <c:v>204</c:v>
                </c:pt>
                <c:pt idx="2">
                  <c:v>128</c:v>
                </c:pt>
                <c:pt idx="3">
                  <c:v>148</c:v>
                </c:pt>
                <c:pt idx="4">
                  <c:v>365</c:v>
                </c:pt>
                <c:pt idx="5">
                  <c:v>1046</c:v>
                </c:pt>
                <c:pt idx="7">
                  <c:v>33</c:v>
                </c:pt>
                <c:pt idx="8">
                  <c:v>9</c:v>
                </c:pt>
                <c:pt idx="9">
                  <c:v>62</c:v>
                </c:pt>
                <c:pt idx="10">
                  <c:v>108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Data!$A$128</c:f>
              <c:strCache>
                <c:ptCount val="1"/>
                <c:pt idx="0">
                  <c:v>5/24/2010</c:v>
                </c:pt>
              </c:strCache>
            </c:strRef>
          </c:tx>
          <c:val>
            <c:numRef>
              <c:f>Data!$H$128:$H$138</c:f>
              <c:numCache>
                <c:formatCode>0</c:formatCode>
                <c:ptCount val="11"/>
                <c:pt idx="0">
                  <c:v>93</c:v>
                </c:pt>
                <c:pt idx="1">
                  <c:v>69</c:v>
                </c:pt>
                <c:pt idx="2">
                  <c:v>488</c:v>
                </c:pt>
                <c:pt idx="3">
                  <c:v>272</c:v>
                </c:pt>
                <c:pt idx="4">
                  <c:v>579</c:v>
                </c:pt>
                <c:pt idx="5">
                  <c:v>308</c:v>
                </c:pt>
                <c:pt idx="7">
                  <c:v>83</c:v>
                </c:pt>
                <c:pt idx="8">
                  <c:v>83</c:v>
                </c:pt>
                <c:pt idx="9">
                  <c:v>105</c:v>
                </c:pt>
                <c:pt idx="10">
                  <c:v>238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831808"/>
        <c:axId val="59833344"/>
      </c:lineChart>
      <c:catAx>
        <c:axId val="59831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n-US"/>
          </a:p>
        </c:txPr>
        <c:crossAx val="59833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9833344"/>
        <c:scaling>
          <c:orientation val="minMax"/>
          <c:max val="60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i="1"/>
                  <a:t>E. Coli </a:t>
                </a:r>
                <a:r>
                  <a:rPr lang="en-US" i="0"/>
                  <a:t>(</a:t>
                </a:r>
                <a:r>
                  <a:rPr lang="en-US"/>
                  <a:t>MPN/100)</a:t>
                </a:r>
              </a:p>
            </c:rich>
          </c:tx>
          <c:layout>
            <c:manualLayout>
              <c:xMode val="edge"/>
              <c:yMode val="edge"/>
              <c:x val="6.8323751197766944E-2"/>
              <c:y val="0.3311896621959593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59831808"/>
        <c:crosses val="autoZero"/>
        <c:crossBetween val="between"/>
        <c:majorUnit val="500"/>
        <c:minorUnit val="500"/>
      </c:valAx>
    </c:plotArea>
    <c:legend>
      <c:legendPos val="r"/>
      <c:layout>
        <c:manualLayout>
          <c:xMode val="edge"/>
          <c:yMode val="edge"/>
          <c:x val="0.86297067033287678"/>
          <c:y val="0.23100534655390328"/>
          <c:w val="0.10354497354497356"/>
          <c:h val="0.44649168853893234"/>
        </c:manualLayout>
      </c:layout>
      <c:overlay val="0"/>
    </c:legend>
    <c:plotVisOnly val="1"/>
    <c:dispBlanksAs val="gap"/>
    <c:showDLblsOverMax val="0"/>
  </c:chart>
  <c:printSettings>
    <c:headerFooter alignWithMargins="0"/>
    <c:pageMargins b="1" l="0.75000000000000133" r="0.75000000000000133" t="1" header="0.5" footer="0.5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Figure 10.  Nitrate-Nitrite </a:t>
            </a:r>
          </a:p>
        </c:rich>
      </c:tx>
      <c:layout>
        <c:manualLayout>
          <c:xMode val="edge"/>
          <c:yMode val="edge"/>
          <c:x val="0.41508276289584545"/>
          <c:y val="5.52582235631760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762653160817225"/>
          <c:y val="0.17676811268967191"/>
          <c:w val="0.74322921695089827"/>
          <c:h val="0.47913832266293815"/>
        </c:manualLayout>
      </c:layout>
      <c:lineChart>
        <c:grouping val="standard"/>
        <c:varyColors val="0"/>
        <c:ser>
          <c:idx val="0"/>
          <c:order val="0"/>
          <c:tx>
            <c:strRef>
              <c:f>Data!$A$3</c:f>
              <c:strCache>
                <c:ptCount val="1"/>
                <c:pt idx="0">
                  <c:v>9/28/2009</c:v>
                </c:pt>
              </c:strCache>
            </c:strRef>
          </c:tx>
          <c:cat>
            <c:strRef>
              <c:f>Data!$B$3:$B$13</c:f>
              <c:strCache>
                <c:ptCount val="11"/>
                <c:pt idx="0">
                  <c:v>Welling/Dolan Cr.</c:v>
                </c:pt>
                <c:pt idx="1">
                  <c:v>Compton/Dolan</c:v>
                </c:pt>
                <c:pt idx="2">
                  <c:v>Brooks/Doane Cr.</c:v>
                </c:pt>
                <c:pt idx="3">
                  <c:v>312th/Dolan Cr.</c:v>
                </c:pt>
                <c:pt idx="4">
                  <c:v>Hwy 212/ NF Deep Cr.</c:v>
                </c:pt>
                <c:pt idx="5">
                  <c:v>Richey/NF Deep Cr.</c:v>
                </c:pt>
                <c:pt idx="7">
                  <c:v>Trubel/Tickle Cr.</c:v>
                </c:pt>
                <c:pt idx="8">
                  <c:v>Langensand/Tickle Cr.</c:v>
                </c:pt>
                <c:pt idx="9">
                  <c:v>362/Tickle Cr.</c:v>
                </c:pt>
                <c:pt idx="10">
                  <c:v>Tickle Cr Rd/Tickle Cr.</c:v>
                </c:pt>
              </c:strCache>
            </c:strRef>
          </c:cat>
          <c:val>
            <c:numRef>
              <c:f>Data!$I$3:$I$13</c:f>
              <c:numCache>
                <c:formatCode>0.00</c:formatCode>
                <c:ptCount val="11"/>
                <c:pt idx="0">
                  <c:v>0.92</c:v>
                </c:pt>
                <c:pt idx="2">
                  <c:v>0.97</c:v>
                </c:pt>
                <c:pt idx="3">
                  <c:v>0.15</c:v>
                </c:pt>
                <c:pt idx="4">
                  <c:v>0.1</c:v>
                </c:pt>
                <c:pt idx="5">
                  <c:v>1.06</c:v>
                </c:pt>
                <c:pt idx="7">
                  <c:v>0.86</c:v>
                </c:pt>
                <c:pt idx="8">
                  <c:v>0.27</c:v>
                </c:pt>
                <c:pt idx="9">
                  <c:v>0.32</c:v>
                </c:pt>
                <c:pt idx="10">
                  <c:v>2.81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Data!$A$17</c:f>
              <c:strCache>
                <c:ptCount val="1"/>
                <c:pt idx="0">
                  <c:v>10/23/2009</c:v>
                </c:pt>
              </c:strCache>
            </c:strRef>
          </c:tx>
          <c:cat>
            <c:strRef>
              <c:f>Data!$B$3:$B$13</c:f>
              <c:strCache>
                <c:ptCount val="11"/>
                <c:pt idx="0">
                  <c:v>Welling/Dolan Cr.</c:v>
                </c:pt>
                <c:pt idx="1">
                  <c:v>Compton/Dolan</c:v>
                </c:pt>
                <c:pt idx="2">
                  <c:v>Brooks/Doane Cr.</c:v>
                </c:pt>
                <c:pt idx="3">
                  <c:v>312th/Dolan Cr.</c:v>
                </c:pt>
                <c:pt idx="4">
                  <c:v>Hwy 212/ NF Deep Cr.</c:v>
                </c:pt>
                <c:pt idx="5">
                  <c:v>Richey/NF Deep Cr.</c:v>
                </c:pt>
                <c:pt idx="7">
                  <c:v>Trubel/Tickle Cr.</c:v>
                </c:pt>
                <c:pt idx="8">
                  <c:v>Langensand/Tickle Cr.</c:v>
                </c:pt>
                <c:pt idx="9">
                  <c:v>362/Tickle Cr.</c:v>
                </c:pt>
                <c:pt idx="10">
                  <c:v>Tickle Cr Rd/Tickle Cr.</c:v>
                </c:pt>
              </c:strCache>
            </c:strRef>
          </c:cat>
          <c:val>
            <c:numRef>
              <c:f>Data!$I$17:$I$27</c:f>
              <c:numCache>
                <c:formatCode>0.00</c:formatCode>
                <c:ptCount val="11"/>
                <c:pt idx="0">
                  <c:v>3.61</c:v>
                </c:pt>
                <c:pt idx="1">
                  <c:v>3.03</c:v>
                </c:pt>
                <c:pt idx="2">
                  <c:v>1.1499999999999999</c:v>
                </c:pt>
                <c:pt idx="3">
                  <c:v>0.82</c:v>
                </c:pt>
                <c:pt idx="4">
                  <c:v>0.72</c:v>
                </c:pt>
                <c:pt idx="5">
                  <c:v>1.03</c:v>
                </c:pt>
                <c:pt idx="7">
                  <c:v>0.72</c:v>
                </c:pt>
                <c:pt idx="8">
                  <c:v>0.54</c:v>
                </c:pt>
                <c:pt idx="9">
                  <c:v>0.88</c:v>
                </c:pt>
                <c:pt idx="10">
                  <c:v>0.9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Data!$A$30</c:f>
              <c:strCache>
                <c:ptCount val="1"/>
                <c:pt idx="0">
                  <c:v>10/26/2009</c:v>
                </c:pt>
              </c:strCache>
            </c:strRef>
          </c:tx>
          <c:cat>
            <c:strRef>
              <c:f>Data!$B$3:$B$13</c:f>
              <c:strCache>
                <c:ptCount val="11"/>
                <c:pt idx="0">
                  <c:v>Welling/Dolan Cr.</c:v>
                </c:pt>
                <c:pt idx="1">
                  <c:v>Compton/Dolan</c:v>
                </c:pt>
                <c:pt idx="2">
                  <c:v>Brooks/Doane Cr.</c:v>
                </c:pt>
                <c:pt idx="3">
                  <c:v>312th/Dolan Cr.</c:v>
                </c:pt>
                <c:pt idx="4">
                  <c:v>Hwy 212/ NF Deep Cr.</c:v>
                </c:pt>
                <c:pt idx="5">
                  <c:v>Richey/NF Deep Cr.</c:v>
                </c:pt>
                <c:pt idx="7">
                  <c:v>Trubel/Tickle Cr.</c:v>
                </c:pt>
                <c:pt idx="8">
                  <c:v>Langensand/Tickle Cr.</c:v>
                </c:pt>
                <c:pt idx="9">
                  <c:v>362/Tickle Cr.</c:v>
                </c:pt>
                <c:pt idx="10">
                  <c:v>Tickle Cr Rd/Tickle Cr.</c:v>
                </c:pt>
              </c:strCache>
            </c:strRef>
          </c:cat>
          <c:val>
            <c:numRef>
              <c:f>Data!$I$30:$I$40</c:f>
              <c:numCache>
                <c:formatCode>0.00</c:formatCode>
                <c:ptCount val="11"/>
                <c:pt idx="0">
                  <c:v>1.1599999999999999</c:v>
                </c:pt>
                <c:pt idx="1">
                  <c:v>2.27</c:v>
                </c:pt>
                <c:pt idx="2">
                  <c:v>0.95</c:v>
                </c:pt>
                <c:pt idx="3">
                  <c:v>0.96</c:v>
                </c:pt>
                <c:pt idx="4">
                  <c:v>0.98</c:v>
                </c:pt>
                <c:pt idx="5">
                  <c:v>0.8</c:v>
                </c:pt>
                <c:pt idx="7">
                  <c:v>0.36</c:v>
                </c:pt>
                <c:pt idx="8">
                  <c:v>0.33</c:v>
                </c:pt>
                <c:pt idx="9">
                  <c:v>0.4</c:v>
                </c:pt>
                <c:pt idx="10">
                  <c:v>2.57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Data!$A$44</c:f>
              <c:strCache>
                <c:ptCount val="1"/>
                <c:pt idx="0">
                  <c:v>11/23/2009</c:v>
                </c:pt>
              </c:strCache>
            </c:strRef>
          </c:tx>
          <c:cat>
            <c:strRef>
              <c:f>Data!$B$3:$B$13</c:f>
              <c:strCache>
                <c:ptCount val="11"/>
                <c:pt idx="0">
                  <c:v>Welling/Dolan Cr.</c:v>
                </c:pt>
                <c:pt idx="1">
                  <c:v>Compton/Dolan</c:v>
                </c:pt>
                <c:pt idx="2">
                  <c:v>Brooks/Doane Cr.</c:v>
                </c:pt>
                <c:pt idx="3">
                  <c:v>312th/Dolan Cr.</c:v>
                </c:pt>
                <c:pt idx="4">
                  <c:v>Hwy 212/ NF Deep Cr.</c:v>
                </c:pt>
                <c:pt idx="5">
                  <c:v>Richey/NF Deep Cr.</c:v>
                </c:pt>
                <c:pt idx="7">
                  <c:v>Trubel/Tickle Cr.</c:v>
                </c:pt>
                <c:pt idx="8">
                  <c:v>Langensand/Tickle Cr.</c:v>
                </c:pt>
                <c:pt idx="9">
                  <c:v>362/Tickle Cr.</c:v>
                </c:pt>
                <c:pt idx="10">
                  <c:v>Tickle Cr Rd/Tickle Cr.</c:v>
                </c:pt>
              </c:strCache>
            </c:strRef>
          </c:cat>
          <c:val>
            <c:numRef>
              <c:f>Data!$I$44:$I$54</c:f>
              <c:numCache>
                <c:formatCode>0.00</c:formatCode>
                <c:ptCount val="11"/>
                <c:pt idx="0">
                  <c:v>3.91</c:v>
                </c:pt>
                <c:pt idx="1">
                  <c:v>2.48</c:v>
                </c:pt>
                <c:pt idx="2">
                  <c:v>3.22</c:v>
                </c:pt>
                <c:pt idx="3">
                  <c:v>2.97</c:v>
                </c:pt>
                <c:pt idx="4">
                  <c:v>2.87</c:v>
                </c:pt>
                <c:pt idx="5">
                  <c:v>3.31</c:v>
                </c:pt>
                <c:pt idx="7">
                  <c:v>1.8</c:v>
                </c:pt>
                <c:pt idx="8">
                  <c:v>1.29</c:v>
                </c:pt>
                <c:pt idx="9">
                  <c:v>1.29</c:v>
                </c:pt>
                <c:pt idx="10">
                  <c:v>1.04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Data!$A$58</c:f>
              <c:strCache>
                <c:ptCount val="1"/>
                <c:pt idx="0">
                  <c:v>12/15/2009</c:v>
                </c:pt>
              </c:strCache>
            </c:strRef>
          </c:tx>
          <c:cat>
            <c:strRef>
              <c:f>Data!$B$3:$B$13</c:f>
              <c:strCache>
                <c:ptCount val="11"/>
                <c:pt idx="0">
                  <c:v>Welling/Dolan Cr.</c:v>
                </c:pt>
                <c:pt idx="1">
                  <c:v>Compton/Dolan</c:v>
                </c:pt>
                <c:pt idx="2">
                  <c:v>Brooks/Doane Cr.</c:v>
                </c:pt>
                <c:pt idx="3">
                  <c:v>312th/Dolan Cr.</c:v>
                </c:pt>
                <c:pt idx="4">
                  <c:v>Hwy 212/ NF Deep Cr.</c:v>
                </c:pt>
                <c:pt idx="5">
                  <c:v>Richey/NF Deep Cr.</c:v>
                </c:pt>
                <c:pt idx="7">
                  <c:v>Trubel/Tickle Cr.</c:v>
                </c:pt>
                <c:pt idx="8">
                  <c:v>Langensand/Tickle Cr.</c:v>
                </c:pt>
                <c:pt idx="9">
                  <c:v>362/Tickle Cr.</c:v>
                </c:pt>
                <c:pt idx="10">
                  <c:v>Tickle Cr Rd/Tickle Cr.</c:v>
                </c:pt>
              </c:strCache>
            </c:strRef>
          </c:cat>
          <c:val>
            <c:numRef>
              <c:f>Data!$I$58:$I$68</c:f>
              <c:numCache>
                <c:formatCode>0.00</c:formatCode>
                <c:ptCount val="11"/>
                <c:pt idx="0">
                  <c:v>2.82</c:v>
                </c:pt>
                <c:pt idx="1">
                  <c:v>2.13</c:v>
                </c:pt>
                <c:pt idx="2">
                  <c:v>2.79</c:v>
                </c:pt>
                <c:pt idx="3">
                  <c:v>2.38</c:v>
                </c:pt>
                <c:pt idx="4">
                  <c:v>1.85</c:v>
                </c:pt>
                <c:pt idx="5">
                  <c:v>1.87</c:v>
                </c:pt>
                <c:pt idx="7">
                  <c:v>0.95</c:v>
                </c:pt>
                <c:pt idx="8">
                  <c:v>1.01</c:v>
                </c:pt>
                <c:pt idx="9">
                  <c:v>0.57999999999999996</c:v>
                </c:pt>
                <c:pt idx="10">
                  <c:v>0.93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Data!$A$72</c:f>
              <c:strCache>
                <c:ptCount val="1"/>
                <c:pt idx="0">
                  <c:v>1/25/2010</c:v>
                </c:pt>
              </c:strCache>
            </c:strRef>
          </c:tx>
          <c:val>
            <c:numRef>
              <c:f>Data!$I$58:$I$68</c:f>
              <c:numCache>
                <c:formatCode>0.00</c:formatCode>
                <c:ptCount val="11"/>
                <c:pt idx="0">
                  <c:v>2.82</c:v>
                </c:pt>
                <c:pt idx="1">
                  <c:v>2.13</c:v>
                </c:pt>
                <c:pt idx="2">
                  <c:v>2.79</c:v>
                </c:pt>
                <c:pt idx="3">
                  <c:v>2.38</c:v>
                </c:pt>
                <c:pt idx="4">
                  <c:v>1.85</c:v>
                </c:pt>
                <c:pt idx="5">
                  <c:v>1.87</c:v>
                </c:pt>
                <c:pt idx="7">
                  <c:v>0.95</c:v>
                </c:pt>
                <c:pt idx="8">
                  <c:v>1.01</c:v>
                </c:pt>
                <c:pt idx="9">
                  <c:v>0.57999999999999996</c:v>
                </c:pt>
                <c:pt idx="10">
                  <c:v>0.93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Data!$A$86</c:f>
              <c:strCache>
                <c:ptCount val="1"/>
                <c:pt idx="0">
                  <c:v>2/11/2010</c:v>
                </c:pt>
              </c:strCache>
            </c:strRef>
          </c:tx>
          <c:val>
            <c:numRef>
              <c:f>Data!$I$86:$I$96</c:f>
              <c:numCache>
                <c:formatCode>0.00</c:formatCode>
                <c:ptCount val="11"/>
                <c:pt idx="0">
                  <c:v>2.68</c:v>
                </c:pt>
                <c:pt idx="1">
                  <c:v>2.02</c:v>
                </c:pt>
                <c:pt idx="2">
                  <c:v>2.85</c:v>
                </c:pt>
                <c:pt idx="3">
                  <c:v>2.59</c:v>
                </c:pt>
                <c:pt idx="4">
                  <c:v>2</c:v>
                </c:pt>
                <c:pt idx="5">
                  <c:v>2.34</c:v>
                </c:pt>
                <c:pt idx="7">
                  <c:v>2.29</c:v>
                </c:pt>
                <c:pt idx="8">
                  <c:v>1.05</c:v>
                </c:pt>
                <c:pt idx="9">
                  <c:v>1.42</c:v>
                </c:pt>
                <c:pt idx="10">
                  <c:v>1.4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Data!$A$100</c:f>
              <c:strCache>
                <c:ptCount val="1"/>
                <c:pt idx="0">
                  <c:v>3/22/2010</c:v>
                </c:pt>
              </c:strCache>
            </c:strRef>
          </c:tx>
          <c:val>
            <c:numRef>
              <c:f>Data!$I$100:$I$110</c:f>
              <c:numCache>
                <c:formatCode>0.00</c:formatCode>
                <c:ptCount val="11"/>
                <c:pt idx="0">
                  <c:v>2.79</c:v>
                </c:pt>
                <c:pt idx="1">
                  <c:v>1.84</c:v>
                </c:pt>
                <c:pt idx="2">
                  <c:v>2.29</c:v>
                </c:pt>
                <c:pt idx="3">
                  <c:v>1.86</c:v>
                </c:pt>
                <c:pt idx="4">
                  <c:v>1.56</c:v>
                </c:pt>
                <c:pt idx="5">
                  <c:v>1.83</c:v>
                </c:pt>
                <c:pt idx="7">
                  <c:v>1.06</c:v>
                </c:pt>
                <c:pt idx="8">
                  <c:v>1.22</c:v>
                </c:pt>
                <c:pt idx="9">
                  <c:v>0.86</c:v>
                </c:pt>
                <c:pt idx="10">
                  <c:v>1.19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Data!$A$114</c:f>
              <c:strCache>
                <c:ptCount val="1"/>
                <c:pt idx="0">
                  <c:v>4/2/2010</c:v>
                </c:pt>
              </c:strCache>
            </c:strRef>
          </c:tx>
          <c:val>
            <c:numRef>
              <c:f>Data!$I$114:$I$124</c:f>
              <c:numCache>
                <c:formatCode>0.00</c:formatCode>
                <c:ptCount val="11"/>
                <c:pt idx="0">
                  <c:v>2.77</c:v>
                </c:pt>
                <c:pt idx="1">
                  <c:v>2.76</c:v>
                </c:pt>
                <c:pt idx="2">
                  <c:v>2.82</c:v>
                </c:pt>
                <c:pt idx="3">
                  <c:v>2.76</c:v>
                </c:pt>
                <c:pt idx="4">
                  <c:v>2.2400000000000002</c:v>
                </c:pt>
                <c:pt idx="5">
                  <c:v>2.69</c:v>
                </c:pt>
                <c:pt idx="7">
                  <c:v>1.26</c:v>
                </c:pt>
                <c:pt idx="8">
                  <c:v>1.45</c:v>
                </c:pt>
                <c:pt idx="9">
                  <c:v>0.92</c:v>
                </c:pt>
                <c:pt idx="10">
                  <c:v>1.48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Data!$A$128</c:f>
              <c:strCache>
                <c:ptCount val="1"/>
                <c:pt idx="0">
                  <c:v>5/24/2010</c:v>
                </c:pt>
              </c:strCache>
            </c:strRef>
          </c:tx>
          <c:val>
            <c:numRef>
              <c:f>Data!$I$128:$I$138</c:f>
              <c:numCache>
                <c:formatCode>0.00</c:formatCode>
                <c:ptCount val="11"/>
                <c:pt idx="0">
                  <c:v>3.03</c:v>
                </c:pt>
                <c:pt idx="1">
                  <c:v>1.67</c:v>
                </c:pt>
                <c:pt idx="2">
                  <c:v>2.5099999999999998</c:v>
                </c:pt>
                <c:pt idx="3">
                  <c:v>2.4500000000000002</c:v>
                </c:pt>
                <c:pt idx="4">
                  <c:v>2.15</c:v>
                </c:pt>
                <c:pt idx="5">
                  <c:v>2.4</c:v>
                </c:pt>
                <c:pt idx="7">
                  <c:v>0.83</c:v>
                </c:pt>
                <c:pt idx="8">
                  <c:v>1.25</c:v>
                </c:pt>
                <c:pt idx="9">
                  <c:v>1.7</c:v>
                </c:pt>
                <c:pt idx="10">
                  <c:v>1.73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59200"/>
        <c:axId val="60660736"/>
      </c:lineChart>
      <c:catAx>
        <c:axId val="60659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n-US"/>
          </a:p>
        </c:txPr>
        <c:crossAx val="60660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06607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Nitrate -Nitrite (mg/L)</a:t>
                </a:r>
              </a:p>
            </c:rich>
          </c:tx>
          <c:layout>
            <c:manualLayout>
              <c:xMode val="edge"/>
              <c:yMode val="edge"/>
              <c:x val="3.8320421002650998E-2"/>
              <c:y val="0.25727887752348738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606592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430317848410765"/>
          <c:y val="0.25757639277637895"/>
          <c:w val="0.10489782244556116"/>
          <c:h val="0.45066450805798808"/>
        </c:manualLayout>
      </c:layout>
      <c:overlay val="0"/>
    </c:legend>
    <c:plotVisOnly val="1"/>
    <c:dispBlanksAs val="gap"/>
    <c:showDLblsOverMax val="0"/>
  </c:chart>
  <c:printSettings>
    <c:headerFooter alignWithMargins="0"/>
    <c:pageMargins b="1" l="0.75000000000000133" r="0.75000000000000133" t="1" header="0.5" footer="0.5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Figure 11.  Average Nitrate-Nitrite (95% CI)</a:t>
            </a:r>
          </a:p>
        </c:rich>
      </c:tx>
      <c:layout>
        <c:manualLayout>
          <c:xMode val="edge"/>
          <c:yMode val="edge"/>
          <c:x val="0.32396088019560021"/>
          <c:y val="3.282836378522489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491442542787286"/>
          <c:y val="0.17676811268967191"/>
          <c:w val="0.80909300320900646"/>
          <c:h val="0.49102245552639251"/>
        </c:manualLayout>
      </c:layout>
      <c:lineChart>
        <c:grouping val="standard"/>
        <c:varyColors val="0"/>
        <c:ser>
          <c:idx val="0"/>
          <c:order val="0"/>
          <c:errBars>
            <c:errDir val="y"/>
            <c:errBarType val="both"/>
            <c:errValType val="cust"/>
            <c:noEndCap val="0"/>
            <c:plus>
              <c:numRef>
                <c:f>Summary!$E$87:$E$97</c:f>
                <c:numCache>
                  <c:formatCode>General</c:formatCode>
                  <c:ptCount val="11"/>
                  <c:pt idx="0">
                    <c:v>0.60830947109363831</c:v>
                  </c:pt>
                  <c:pt idx="1">
                    <c:v>0.2843897621049733</c:v>
                  </c:pt>
                  <c:pt idx="2">
                    <c:v>0.54612414315184099</c:v>
                  </c:pt>
                  <c:pt idx="3">
                    <c:v>0.60663152205894777</c:v>
                  </c:pt>
                  <c:pt idx="4">
                    <c:v>0.52821343430262901</c:v>
                  </c:pt>
                  <c:pt idx="5">
                    <c:v>0.51611224429489344</c:v>
                  </c:pt>
                  <c:pt idx="7">
                    <c:v>0.3440065231939648</c:v>
                  </c:pt>
                  <c:pt idx="8">
                    <c:v>0.28045355931657073</c:v>
                  </c:pt>
                  <c:pt idx="9">
                    <c:v>0.2773282643767529</c:v>
                  </c:pt>
                  <c:pt idx="10">
                    <c:v>0.40899345042297286</c:v>
                  </c:pt>
                </c:numCache>
              </c:numRef>
            </c:plus>
            <c:minus>
              <c:numRef>
                <c:f>Summary!$E$87:$E$97</c:f>
                <c:numCache>
                  <c:formatCode>General</c:formatCode>
                  <c:ptCount val="11"/>
                  <c:pt idx="0">
                    <c:v>0.60830947109363831</c:v>
                  </c:pt>
                  <c:pt idx="1">
                    <c:v>0.2843897621049733</c:v>
                  </c:pt>
                  <c:pt idx="2">
                    <c:v>0.54612414315184099</c:v>
                  </c:pt>
                  <c:pt idx="3">
                    <c:v>0.60663152205894777</c:v>
                  </c:pt>
                  <c:pt idx="4">
                    <c:v>0.52821343430262901</c:v>
                  </c:pt>
                  <c:pt idx="5">
                    <c:v>0.51611224429489344</c:v>
                  </c:pt>
                  <c:pt idx="7">
                    <c:v>0.3440065231939648</c:v>
                  </c:pt>
                  <c:pt idx="8">
                    <c:v>0.28045355931657073</c:v>
                  </c:pt>
                  <c:pt idx="9">
                    <c:v>0.2773282643767529</c:v>
                  </c:pt>
                  <c:pt idx="10">
                    <c:v>0.40899345042297286</c:v>
                  </c:pt>
                </c:numCache>
              </c:numRef>
            </c:minus>
          </c:errBars>
          <c:cat>
            <c:strRef>
              <c:f>Data!$B$3:$B$13</c:f>
              <c:strCache>
                <c:ptCount val="11"/>
                <c:pt idx="0">
                  <c:v>Welling/Dolan Cr.</c:v>
                </c:pt>
                <c:pt idx="1">
                  <c:v>Compton/Dolan</c:v>
                </c:pt>
                <c:pt idx="2">
                  <c:v>Brooks/Doane Cr.</c:v>
                </c:pt>
                <c:pt idx="3">
                  <c:v>312th/Dolan Cr.</c:v>
                </c:pt>
                <c:pt idx="4">
                  <c:v>Hwy 212/ NF Deep Cr.</c:v>
                </c:pt>
                <c:pt idx="5">
                  <c:v>Richey/NF Deep Cr.</c:v>
                </c:pt>
                <c:pt idx="7">
                  <c:v>Trubel/Tickle Cr.</c:v>
                </c:pt>
                <c:pt idx="8">
                  <c:v>Langensand/Tickle Cr.</c:v>
                </c:pt>
                <c:pt idx="9">
                  <c:v>362/Tickle Cr.</c:v>
                </c:pt>
                <c:pt idx="10">
                  <c:v>Tickle Cr Rd/Tickle Cr.</c:v>
                </c:pt>
              </c:strCache>
            </c:strRef>
          </c:cat>
          <c:val>
            <c:numRef>
              <c:f>Summary!$B$87:$B$97</c:f>
              <c:numCache>
                <c:formatCode>0.00</c:formatCode>
                <c:ptCount val="11"/>
                <c:pt idx="0">
                  <c:v>2.7229999999999999</c:v>
                </c:pt>
                <c:pt idx="1">
                  <c:v>2.2944444444444443</c:v>
                </c:pt>
                <c:pt idx="2">
                  <c:v>2.2480000000000002</c:v>
                </c:pt>
                <c:pt idx="3">
                  <c:v>1.9649999999999999</c:v>
                </c:pt>
                <c:pt idx="4">
                  <c:v>1.6879999999999999</c:v>
                </c:pt>
                <c:pt idx="5">
                  <c:v>2.0009999999999999</c:v>
                </c:pt>
                <c:pt idx="7">
                  <c:v>1.1250000000000002</c:v>
                </c:pt>
                <c:pt idx="8">
                  <c:v>0.99099999999999999</c:v>
                </c:pt>
                <c:pt idx="9">
                  <c:v>0.95500000000000007</c:v>
                </c:pt>
                <c:pt idx="10">
                  <c:v>1.581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03168"/>
        <c:axId val="60504704"/>
      </c:lineChart>
      <c:catAx>
        <c:axId val="60503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n-US"/>
          </a:p>
        </c:txPr>
        <c:crossAx val="60504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05047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Nitrate-Nitrite (mg/L)</a:t>
                </a:r>
              </a:p>
            </c:rich>
          </c:tx>
          <c:layout>
            <c:manualLayout>
              <c:xMode val="edge"/>
              <c:yMode val="edge"/>
              <c:x val="5.6358442775149856E-2"/>
              <c:y val="0.26200952658695426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60503168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" l="0.75000000000000133" r="0.75000000000000133" t="1" header="0.5" footer="0.5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Figure 13.</a:t>
            </a:r>
            <a:r>
              <a:rPr lang="en-US" baseline="0"/>
              <a:t>  </a:t>
            </a:r>
            <a:r>
              <a:rPr lang="en-US"/>
              <a:t>Average Total Suspended Solids </a:t>
            </a:r>
            <a:r>
              <a:rPr lang="en-US" sz="1800" b="1" i="0" u="none" strike="noStrike" baseline="0"/>
              <a:t>(95% CI)</a:t>
            </a:r>
            <a:endParaRPr lang="en-US"/>
          </a:p>
        </c:rich>
      </c:tx>
      <c:layout>
        <c:manualLayout>
          <c:xMode val="edge"/>
          <c:yMode val="edge"/>
          <c:x val="0.31081631416571587"/>
          <c:y val="4.274156250914732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491442542787286"/>
          <c:y val="0.17676811268967191"/>
          <c:w val="0.8125689551963895"/>
          <c:h val="0.5012217896554757"/>
        </c:manualLayout>
      </c:layout>
      <c:lineChart>
        <c:grouping val="standard"/>
        <c:varyColors val="0"/>
        <c:ser>
          <c:idx val="0"/>
          <c:order val="0"/>
          <c:errBars>
            <c:errDir val="y"/>
            <c:errBarType val="both"/>
            <c:errValType val="cust"/>
            <c:noEndCap val="0"/>
            <c:plus>
              <c:numRef>
                <c:f>Summary!$E$101:$E$111</c:f>
                <c:numCache>
                  <c:formatCode>General</c:formatCode>
                  <c:ptCount val="11"/>
                  <c:pt idx="0">
                    <c:v>60.483353022280255</c:v>
                  </c:pt>
                  <c:pt idx="1">
                    <c:v>117.63960065753453</c:v>
                  </c:pt>
                  <c:pt idx="2">
                    <c:v>24.94685043367198</c:v>
                  </c:pt>
                  <c:pt idx="3">
                    <c:v>23.107469022807326</c:v>
                  </c:pt>
                  <c:pt idx="4">
                    <c:v>17.140264436699919</c:v>
                  </c:pt>
                  <c:pt idx="5">
                    <c:v>29.912576814146618</c:v>
                  </c:pt>
                  <c:pt idx="7">
                    <c:v>25.977982588680316</c:v>
                  </c:pt>
                  <c:pt idx="8">
                    <c:v>7.8099872197932152</c:v>
                  </c:pt>
                  <c:pt idx="9">
                    <c:v>9.1970422772154823</c:v>
                  </c:pt>
                  <c:pt idx="10">
                    <c:v>17.234556882418914</c:v>
                  </c:pt>
                </c:numCache>
              </c:numRef>
            </c:plus>
            <c:minus>
              <c:numRef>
                <c:f>Summary!$E$101:$E$111</c:f>
                <c:numCache>
                  <c:formatCode>General</c:formatCode>
                  <c:ptCount val="11"/>
                  <c:pt idx="0">
                    <c:v>60.483353022280255</c:v>
                  </c:pt>
                  <c:pt idx="1">
                    <c:v>117.63960065753453</c:v>
                  </c:pt>
                  <c:pt idx="2">
                    <c:v>24.94685043367198</c:v>
                  </c:pt>
                  <c:pt idx="3">
                    <c:v>23.107469022807326</c:v>
                  </c:pt>
                  <c:pt idx="4">
                    <c:v>17.140264436699919</c:v>
                  </c:pt>
                  <c:pt idx="5">
                    <c:v>29.912576814146618</c:v>
                  </c:pt>
                  <c:pt idx="7">
                    <c:v>25.977982588680316</c:v>
                  </c:pt>
                  <c:pt idx="8">
                    <c:v>7.8099872197932152</c:v>
                  </c:pt>
                  <c:pt idx="9">
                    <c:v>9.1970422772154823</c:v>
                  </c:pt>
                  <c:pt idx="10">
                    <c:v>17.234556882418914</c:v>
                  </c:pt>
                </c:numCache>
              </c:numRef>
            </c:minus>
          </c:errBars>
          <c:cat>
            <c:strRef>
              <c:f>Data!$B$3:$B$13</c:f>
              <c:strCache>
                <c:ptCount val="11"/>
                <c:pt idx="0">
                  <c:v>Welling/Dolan Cr.</c:v>
                </c:pt>
                <c:pt idx="1">
                  <c:v>Compton/Dolan</c:v>
                </c:pt>
                <c:pt idx="2">
                  <c:v>Brooks/Doane Cr.</c:v>
                </c:pt>
                <c:pt idx="3">
                  <c:v>312th/Dolan Cr.</c:v>
                </c:pt>
                <c:pt idx="4">
                  <c:v>Hwy 212/ NF Deep Cr.</c:v>
                </c:pt>
                <c:pt idx="5">
                  <c:v>Richey/NF Deep Cr.</c:v>
                </c:pt>
                <c:pt idx="7">
                  <c:v>Trubel/Tickle Cr.</c:v>
                </c:pt>
                <c:pt idx="8">
                  <c:v>Langensand/Tickle Cr.</c:v>
                </c:pt>
                <c:pt idx="9">
                  <c:v>362/Tickle Cr.</c:v>
                </c:pt>
                <c:pt idx="10">
                  <c:v>Tickle Cr Rd/Tickle Cr.</c:v>
                </c:pt>
              </c:strCache>
            </c:strRef>
          </c:cat>
          <c:val>
            <c:numRef>
              <c:f>Summary!$B$101:$B$111</c:f>
              <c:numCache>
                <c:formatCode>0.00</c:formatCode>
                <c:ptCount val="11"/>
                <c:pt idx="0">
                  <c:v>56.98</c:v>
                </c:pt>
                <c:pt idx="1">
                  <c:v>90.822222222222223</c:v>
                </c:pt>
                <c:pt idx="2">
                  <c:v>45.56</c:v>
                </c:pt>
                <c:pt idx="3">
                  <c:v>40.429999999999993</c:v>
                </c:pt>
                <c:pt idx="4">
                  <c:v>24.04</c:v>
                </c:pt>
                <c:pt idx="5">
                  <c:v>31.879999999999995</c:v>
                </c:pt>
                <c:pt idx="7">
                  <c:v>20.7</c:v>
                </c:pt>
                <c:pt idx="8">
                  <c:v>10.88</c:v>
                </c:pt>
                <c:pt idx="9">
                  <c:v>15.41</c:v>
                </c:pt>
                <c:pt idx="10">
                  <c:v>23.6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76640"/>
        <c:axId val="61778176"/>
      </c:lineChart>
      <c:catAx>
        <c:axId val="61776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n-US"/>
          </a:p>
        </c:txPr>
        <c:crossAx val="61778176"/>
        <c:crossesAt val="-100"/>
        <c:auto val="1"/>
        <c:lblAlgn val="ctr"/>
        <c:lblOffset val="100"/>
        <c:tickLblSkip val="1"/>
        <c:tickMarkSkip val="1"/>
        <c:noMultiLvlLbl val="0"/>
      </c:catAx>
      <c:valAx>
        <c:axId val="617781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TSS mg/L</a:t>
                </a:r>
              </a:p>
            </c:rich>
          </c:tx>
          <c:layout>
            <c:manualLayout>
              <c:xMode val="edge"/>
              <c:yMode val="edge"/>
              <c:x val="4.5414046235910333E-2"/>
              <c:y val="0.37626359902038281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61776640"/>
        <c:crosses val="autoZero"/>
        <c:crossBetween val="between"/>
        <c:majorUnit val="100"/>
      </c:valAx>
    </c:plotArea>
    <c:plotVisOnly val="1"/>
    <c:dispBlanksAs val="gap"/>
    <c:showDLblsOverMax val="0"/>
  </c:chart>
  <c:printSettings>
    <c:headerFooter alignWithMargins="0"/>
    <c:pageMargins b="1" l="0.75000000000000133" r="0.75000000000000133" t="1" header="0.5" footer="0.5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Figure 12.  Total Suspended Solids </a:t>
            </a:r>
          </a:p>
        </c:rich>
      </c:tx>
      <c:layout>
        <c:manualLayout>
          <c:xMode val="edge"/>
          <c:yMode val="edge"/>
          <c:x val="0.38759104330708682"/>
          <c:y val="4.27971643731449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02689486552567"/>
          <c:y val="0.17676811268967191"/>
          <c:w val="0.729828850855747"/>
          <c:h val="0.48412274633895136"/>
        </c:manualLayout>
      </c:layout>
      <c:lineChart>
        <c:grouping val="standard"/>
        <c:varyColors val="0"/>
        <c:ser>
          <c:idx val="0"/>
          <c:order val="0"/>
          <c:tx>
            <c:strRef>
              <c:f>Data!$A$3</c:f>
              <c:strCache>
                <c:ptCount val="1"/>
                <c:pt idx="0">
                  <c:v>9/28/2009</c:v>
                </c:pt>
              </c:strCache>
            </c:strRef>
          </c:tx>
          <c:cat>
            <c:strRef>
              <c:f>Data!$B$3:$B$13</c:f>
              <c:strCache>
                <c:ptCount val="11"/>
                <c:pt idx="0">
                  <c:v>Welling/Dolan Cr.</c:v>
                </c:pt>
                <c:pt idx="1">
                  <c:v>Compton/Dolan</c:v>
                </c:pt>
                <c:pt idx="2">
                  <c:v>Brooks/Doane Cr.</c:v>
                </c:pt>
                <c:pt idx="3">
                  <c:v>312th/Dolan Cr.</c:v>
                </c:pt>
                <c:pt idx="4">
                  <c:v>Hwy 212/ NF Deep Cr.</c:v>
                </c:pt>
                <c:pt idx="5">
                  <c:v>Richey/NF Deep Cr.</c:v>
                </c:pt>
                <c:pt idx="7">
                  <c:v>Trubel/Tickle Cr.</c:v>
                </c:pt>
                <c:pt idx="8">
                  <c:v>Langensand/Tickle Cr.</c:v>
                </c:pt>
                <c:pt idx="9">
                  <c:v>362/Tickle Cr.</c:v>
                </c:pt>
                <c:pt idx="10">
                  <c:v>Tickle Cr Rd/Tickle Cr.</c:v>
                </c:pt>
              </c:strCache>
            </c:strRef>
          </c:cat>
          <c:val>
            <c:numRef>
              <c:f>Data!$J$3:$J$13</c:f>
              <c:numCache>
                <c:formatCode>0.0</c:formatCode>
                <c:ptCount val="11"/>
                <c:pt idx="0">
                  <c:v>11</c:v>
                </c:pt>
                <c:pt idx="2">
                  <c:v>13.8</c:v>
                </c:pt>
                <c:pt idx="3">
                  <c:v>3.4</c:v>
                </c:pt>
                <c:pt idx="4">
                  <c:v>3.2</c:v>
                </c:pt>
                <c:pt idx="5">
                  <c:v>2.6</c:v>
                </c:pt>
                <c:pt idx="7">
                  <c:v>2.8</c:v>
                </c:pt>
                <c:pt idx="8">
                  <c:v>2.8</c:v>
                </c:pt>
                <c:pt idx="9">
                  <c:v>11.8</c:v>
                </c:pt>
                <c:pt idx="10">
                  <c:v>2.6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Data!$A$17</c:f>
              <c:strCache>
                <c:ptCount val="1"/>
                <c:pt idx="0">
                  <c:v>10/23/2009</c:v>
                </c:pt>
              </c:strCache>
            </c:strRef>
          </c:tx>
          <c:cat>
            <c:strRef>
              <c:f>Data!$B$3:$B$13</c:f>
              <c:strCache>
                <c:ptCount val="11"/>
                <c:pt idx="0">
                  <c:v>Welling/Dolan Cr.</c:v>
                </c:pt>
                <c:pt idx="1">
                  <c:v>Compton/Dolan</c:v>
                </c:pt>
                <c:pt idx="2">
                  <c:v>Brooks/Doane Cr.</c:v>
                </c:pt>
                <c:pt idx="3">
                  <c:v>312th/Dolan Cr.</c:v>
                </c:pt>
                <c:pt idx="4">
                  <c:v>Hwy 212/ NF Deep Cr.</c:v>
                </c:pt>
                <c:pt idx="5">
                  <c:v>Richey/NF Deep Cr.</c:v>
                </c:pt>
                <c:pt idx="7">
                  <c:v>Trubel/Tickle Cr.</c:v>
                </c:pt>
                <c:pt idx="8">
                  <c:v>Langensand/Tickle Cr.</c:v>
                </c:pt>
                <c:pt idx="9">
                  <c:v>362/Tickle Cr.</c:v>
                </c:pt>
                <c:pt idx="10">
                  <c:v>Tickle Cr Rd/Tickle Cr.</c:v>
                </c:pt>
              </c:strCache>
            </c:strRef>
          </c:cat>
          <c:val>
            <c:numRef>
              <c:f>Data!$J$17:$J$27</c:f>
              <c:numCache>
                <c:formatCode>0.0</c:formatCode>
                <c:ptCount val="11"/>
                <c:pt idx="0">
                  <c:v>24</c:v>
                </c:pt>
                <c:pt idx="1">
                  <c:v>182</c:v>
                </c:pt>
                <c:pt idx="2">
                  <c:v>105</c:v>
                </c:pt>
                <c:pt idx="3">
                  <c:v>56</c:v>
                </c:pt>
                <c:pt idx="4">
                  <c:v>81.3</c:v>
                </c:pt>
                <c:pt idx="5">
                  <c:v>34</c:v>
                </c:pt>
                <c:pt idx="7">
                  <c:v>28</c:v>
                </c:pt>
                <c:pt idx="8">
                  <c:v>41.7</c:v>
                </c:pt>
                <c:pt idx="9">
                  <c:v>26.2</c:v>
                </c:pt>
                <c:pt idx="10">
                  <c:v>70.3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Data!$A$30</c:f>
              <c:strCache>
                <c:ptCount val="1"/>
                <c:pt idx="0">
                  <c:v>10/26/2009</c:v>
                </c:pt>
              </c:strCache>
            </c:strRef>
          </c:tx>
          <c:cat>
            <c:strRef>
              <c:f>Data!$B$3:$B$13</c:f>
              <c:strCache>
                <c:ptCount val="11"/>
                <c:pt idx="0">
                  <c:v>Welling/Dolan Cr.</c:v>
                </c:pt>
                <c:pt idx="1">
                  <c:v>Compton/Dolan</c:v>
                </c:pt>
                <c:pt idx="2">
                  <c:v>Brooks/Doane Cr.</c:v>
                </c:pt>
                <c:pt idx="3">
                  <c:v>312th/Dolan Cr.</c:v>
                </c:pt>
                <c:pt idx="4">
                  <c:v>Hwy 212/ NF Deep Cr.</c:v>
                </c:pt>
                <c:pt idx="5">
                  <c:v>Richey/NF Deep Cr.</c:v>
                </c:pt>
                <c:pt idx="7">
                  <c:v>Trubel/Tickle Cr.</c:v>
                </c:pt>
                <c:pt idx="8">
                  <c:v>Langensand/Tickle Cr.</c:v>
                </c:pt>
                <c:pt idx="9">
                  <c:v>362/Tickle Cr.</c:v>
                </c:pt>
                <c:pt idx="10">
                  <c:v>Tickle Cr Rd/Tickle Cr.</c:v>
                </c:pt>
              </c:strCache>
            </c:strRef>
          </c:cat>
          <c:val>
            <c:numRef>
              <c:f>Data!$J$30:$J$40</c:f>
              <c:numCache>
                <c:formatCode>0.0</c:formatCode>
                <c:ptCount val="11"/>
                <c:pt idx="0">
                  <c:v>9</c:v>
                </c:pt>
                <c:pt idx="1">
                  <c:v>545</c:v>
                </c:pt>
                <c:pt idx="2">
                  <c:v>104</c:v>
                </c:pt>
                <c:pt idx="3">
                  <c:v>32.299999999999997</c:v>
                </c:pt>
                <c:pt idx="4">
                  <c:v>24.3</c:v>
                </c:pt>
                <c:pt idx="5">
                  <c:v>159</c:v>
                </c:pt>
                <c:pt idx="7">
                  <c:v>138</c:v>
                </c:pt>
                <c:pt idx="8">
                  <c:v>23</c:v>
                </c:pt>
                <c:pt idx="9">
                  <c:v>47</c:v>
                </c:pt>
                <c:pt idx="10">
                  <c:v>51.3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Data!$A$44</c:f>
              <c:strCache>
                <c:ptCount val="1"/>
                <c:pt idx="0">
                  <c:v>11/23/2009</c:v>
                </c:pt>
              </c:strCache>
            </c:strRef>
          </c:tx>
          <c:cat>
            <c:strRef>
              <c:f>Data!$B$3:$B$13</c:f>
              <c:strCache>
                <c:ptCount val="11"/>
                <c:pt idx="0">
                  <c:v>Welling/Dolan Cr.</c:v>
                </c:pt>
                <c:pt idx="1">
                  <c:v>Compton/Dolan</c:v>
                </c:pt>
                <c:pt idx="2">
                  <c:v>Brooks/Doane Cr.</c:v>
                </c:pt>
                <c:pt idx="3">
                  <c:v>312th/Dolan Cr.</c:v>
                </c:pt>
                <c:pt idx="4">
                  <c:v>Hwy 212/ NF Deep Cr.</c:v>
                </c:pt>
                <c:pt idx="5">
                  <c:v>Richey/NF Deep Cr.</c:v>
                </c:pt>
                <c:pt idx="7">
                  <c:v>Trubel/Tickle Cr.</c:v>
                </c:pt>
                <c:pt idx="8">
                  <c:v>Langensand/Tickle Cr.</c:v>
                </c:pt>
                <c:pt idx="9">
                  <c:v>362/Tickle Cr.</c:v>
                </c:pt>
                <c:pt idx="10">
                  <c:v>Tickle Cr Rd/Tickle Cr.</c:v>
                </c:pt>
              </c:strCache>
            </c:strRef>
          </c:cat>
          <c:val>
            <c:numRef>
              <c:f>Data!$J$44:$J$54</c:f>
              <c:numCache>
                <c:formatCode>0.0</c:formatCode>
                <c:ptCount val="11"/>
                <c:pt idx="0">
                  <c:v>2.2000000000000002</c:v>
                </c:pt>
                <c:pt idx="1">
                  <c:v>1.4</c:v>
                </c:pt>
                <c:pt idx="2">
                  <c:v>11</c:v>
                </c:pt>
                <c:pt idx="3">
                  <c:v>20.6</c:v>
                </c:pt>
                <c:pt idx="4">
                  <c:v>7.4</c:v>
                </c:pt>
                <c:pt idx="5">
                  <c:v>7.2</c:v>
                </c:pt>
                <c:pt idx="7">
                  <c:v>2.2000000000000002</c:v>
                </c:pt>
                <c:pt idx="8">
                  <c:v>1.9</c:v>
                </c:pt>
                <c:pt idx="9">
                  <c:v>3.4</c:v>
                </c:pt>
                <c:pt idx="10">
                  <c:v>3.4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Data!$A$58</c:f>
              <c:strCache>
                <c:ptCount val="1"/>
                <c:pt idx="0">
                  <c:v>12/15/2009</c:v>
                </c:pt>
              </c:strCache>
            </c:strRef>
          </c:tx>
          <c:cat>
            <c:strRef>
              <c:f>Data!$B$3:$B$13</c:f>
              <c:strCache>
                <c:ptCount val="11"/>
                <c:pt idx="0">
                  <c:v>Welling/Dolan Cr.</c:v>
                </c:pt>
                <c:pt idx="1">
                  <c:v>Compton/Dolan</c:v>
                </c:pt>
                <c:pt idx="2">
                  <c:v>Brooks/Doane Cr.</c:v>
                </c:pt>
                <c:pt idx="3">
                  <c:v>312th/Dolan Cr.</c:v>
                </c:pt>
                <c:pt idx="4">
                  <c:v>Hwy 212/ NF Deep Cr.</c:v>
                </c:pt>
                <c:pt idx="5">
                  <c:v>Richey/NF Deep Cr.</c:v>
                </c:pt>
                <c:pt idx="7">
                  <c:v>Trubel/Tickle Cr.</c:v>
                </c:pt>
                <c:pt idx="8">
                  <c:v>Langensand/Tickle Cr.</c:v>
                </c:pt>
                <c:pt idx="9">
                  <c:v>362/Tickle Cr.</c:v>
                </c:pt>
                <c:pt idx="10">
                  <c:v>Tickle Cr Rd/Tickle Cr.</c:v>
                </c:pt>
              </c:strCache>
            </c:strRef>
          </c:cat>
          <c:val>
            <c:numRef>
              <c:f>Data!$J$58:$J$68</c:f>
              <c:numCache>
                <c:formatCode>0.0</c:formatCode>
                <c:ptCount val="11"/>
                <c:pt idx="0">
                  <c:v>281</c:v>
                </c:pt>
                <c:pt idx="1">
                  <c:v>27</c:v>
                </c:pt>
                <c:pt idx="2">
                  <c:v>81</c:v>
                </c:pt>
                <c:pt idx="3">
                  <c:v>103</c:v>
                </c:pt>
                <c:pt idx="4">
                  <c:v>66</c:v>
                </c:pt>
                <c:pt idx="5">
                  <c:v>63</c:v>
                </c:pt>
                <c:pt idx="7">
                  <c:v>11</c:v>
                </c:pt>
                <c:pt idx="8">
                  <c:v>10</c:v>
                </c:pt>
                <c:pt idx="9">
                  <c:v>32</c:v>
                </c:pt>
                <c:pt idx="10">
                  <c:v>65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Data!$A$72</c:f>
              <c:strCache>
                <c:ptCount val="1"/>
                <c:pt idx="0">
                  <c:v>1/25/2010</c:v>
                </c:pt>
              </c:strCache>
            </c:strRef>
          </c:tx>
          <c:val>
            <c:numRef>
              <c:f>Data!$J$72:$J$82</c:f>
              <c:numCache>
                <c:formatCode>0.0</c:formatCode>
                <c:ptCount val="11"/>
                <c:pt idx="0">
                  <c:v>17</c:v>
                </c:pt>
                <c:pt idx="1">
                  <c:v>2.6</c:v>
                </c:pt>
                <c:pt idx="2">
                  <c:v>27</c:v>
                </c:pt>
                <c:pt idx="3">
                  <c:v>43</c:v>
                </c:pt>
                <c:pt idx="4">
                  <c:v>12</c:v>
                </c:pt>
                <c:pt idx="5">
                  <c:v>15</c:v>
                </c:pt>
                <c:pt idx="7">
                  <c:v>3</c:v>
                </c:pt>
                <c:pt idx="8">
                  <c:v>7.4</c:v>
                </c:pt>
                <c:pt idx="9">
                  <c:v>3.8</c:v>
                </c:pt>
                <c:pt idx="10">
                  <c:v>4.2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Data!$A$86</c:f>
              <c:strCache>
                <c:ptCount val="1"/>
                <c:pt idx="0">
                  <c:v>2/11/2010</c:v>
                </c:pt>
              </c:strCache>
            </c:strRef>
          </c:tx>
          <c:val>
            <c:numRef>
              <c:f>Data!$J$86:$J$96</c:f>
              <c:numCache>
                <c:formatCode>0.0</c:formatCode>
                <c:ptCount val="11"/>
                <c:pt idx="0">
                  <c:v>20</c:v>
                </c:pt>
                <c:pt idx="1">
                  <c:v>4</c:v>
                </c:pt>
                <c:pt idx="2">
                  <c:v>23</c:v>
                </c:pt>
                <c:pt idx="3">
                  <c:v>16</c:v>
                </c:pt>
                <c:pt idx="4">
                  <c:v>6</c:v>
                </c:pt>
                <c:pt idx="5">
                  <c:v>10</c:v>
                </c:pt>
                <c:pt idx="7">
                  <c:v>7</c:v>
                </c:pt>
                <c:pt idx="8">
                  <c:v>12</c:v>
                </c:pt>
                <c:pt idx="9">
                  <c:v>5</c:v>
                </c:pt>
                <c:pt idx="10">
                  <c:v>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Data!$A$100</c:f>
              <c:strCache>
                <c:ptCount val="1"/>
                <c:pt idx="0">
                  <c:v>3/22/2010</c:v>
                </c:pt>
              </c:strCache>
            </c:strRef>
          </c:tx>
          <c:val>
            <c:numRef>
              <c:f>Data!$J$100:$J$110</c:f>
              <c:numCache>
                <c:formatCode>0.0</c:formatCode>
                <c:ptCount val="11"/>
                <c:pt idx="0">
                  <c:v>1.6</c:v>
                </c:pt>
                <c:pt idx="1">
                  <c:v>1.4</c:v>
                </c:pt>
                <c:pt idx="2">
                  <c:v>7.8</c:v>
                </c:pt>
                <c:pt idx="3">
                  <c:v>11</c:v>
                </c:pt>
                <c:pt idx="4">
                  <c:v>5</c:v>
                </c:pt>
                <c:pt idx="5">
                  <c:v>4</c:v>
                </c:pt>
                <c:pt idx="7">
                  <c:v>4.8</c:v>
                </c:pt>
                <c:pt idx="8">
                  <c:v>2.4</c:v>
                </c:pt>
                <c:pt idx="9">
                  <c:v>7.8</c:v>
                </c:pt>
                <c:pt idx="10">
                  <c:v>3.8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Data!$A$114</c:f>
              <c:strCache>
                <c:ptCount val="1"/>
                <c:pt idx="0">
                  <c:v>4/2/2010</c:v>
                </c:pt>
              </c:strCache>
            </c:strRef>
          </c:tx>
          <c:val>
            <c:numRef>
              <c:f>Data!$J$114:$J$124</c:f>
              <c:numCache>
                <c:formatCode>0.0</c:formatCode>
                <c:ptCount val="11"/>
                <c:pt idx="0">
                  <c:v>194</c:v>
                </c:pt>
                <c:pt idx="1">
                  <c:v>52</c:v>
                </c:pt>
                <c:pt idx="2">
                  <c:v>72</c:v>
                </c:pt>
                <c:pt idx="3">
                  <c:v>106</c:v>
                </c:pt>
                <c:pt idx="4">
                  <c:v>28</c:v>
                </c:pt>
                <c:pt idx="5">
                  <c:v>16</c:v>
                </c:pt>
                <c:pt idx="7">
                  <c:v>5.6</c:v>
                </c:pt>
                <c:pt idx="8">
                  <c:v>3.8</c:v>
                </c:pt>
                <c:pt idx="9">
                  <c:v>13</c:v>
                </c:pt>
                <c:pt idx="10">
                  <c:v>25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Data!$A$128</c:f>
              <c:strCache>
                <c:ptCount val="1"/>
                <c:pt idx="0">
                  <c:v>5/24/2010</c:v>
                </c:pt>
              </c:strCache>
            </c:strRef>
          </c:tx>
          <c:val>
            <c:numRef>
              <c:f>Data!$J$128:$J$138</c:f>
              <c:numCache>
                <c:formatCode>0.0</c:formatCode>
                <c:ptCount val="11"/>
                <c:pt idx="0">
                  <c:v>10</c:v>
                </c:pt>
                <c:pt idx="1">
                  <c:v>2</c:v>
                </c:pt>
                <c:pt idx="2">
                  <c:v>11</c:v>
                </c:pt>
                <c:pt idx="3">
                  <c:v>13</c:v>
                </c:pt>
                <c:pt idx="4">
                  <c:v>7.2</c:v>
                </c:pt>
                <c:pt idx="5">
                  <c:v>8</c:v>
                </c:pt>
                <c:pt idx="7">
                  <c:v>4.5999999999999996</c:v>
                </c:pt>
                <c:pt idx="8">
                  <c:v>3.8</c:v>
                </c:pt>
                <c:pt idx="9">
                  <c:v>4.0999999999999996</c:v>
                </c:pt>
                <c:pt idx="10">
                  <c:v>5.4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56384"/>
        <c:axId val="61862272"/>
      </c:lineChart>
      <c:catAx>
        <c:axId val="61856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n-US"/>
          </a:p>
        </c:txPr>
        <c:crossAx val="61862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862272"/>
        <c:scaling>
          <c:orientation val="minMax"/>
          <c:max val="3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TSS (mg/L)</a:t>
                </a:r>
              </a:p>
            </c:rich>
          </c:tx>
          <c:layout>
            <c:manualLayout>
              <c:xMode val="edge"/>
              <c:yMode val="edge"/>
              <c:x val="4.6903604822834767E-2"/>
              <c:y val="0.34048029043098588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618563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430317848410765"/>
          <c:y val="0.25757639277637895"/>
          <c:w val="0.10192708333333333"/>
          <c:h val="0.45066450805798808"/>
        </c:manualLayout>
      </c:layout>
      <c:overlay val="0"/>
    </c:legend>
    <c:plotVisOnly val="1"/>
    <c:dispBlanksAs val="gap"/>
    <c:showDLblsOverMax val="0"/>
  </c:chart>
  <c:printSettings>
    <c:headerFooter alignWithMargins="0"/>
    <c:pageMargins b="1" l="0.75000000000000133" r="0.75000000000000133" t="1" header="0.5" footer="0.5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Richey Road</a:t>
            </a:r>
            <a:r>
              <a:rPr lang="en-US" baseline="0"/>
              <a:t> &amp; NF Deep Creek 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Richey!$C$1</c:f>
              <c:strCache>
                <c:ptCount val="1"/>
                <c:pt idx="0">
                  <c:v>Total Phosphorus mg/L</c:v>
                </c:pt>
              </c:strCache>
            </c:strRef>
          </c:tx>
          <c:dLbls>
            <c:delete val="1"/>
          </c:dLbls>
          <c:trendline>
            <c:trendlineType val="linear"/>
            <c:dispRSqr val="1"/>
            <c:dispEq val="1"/>
            <c:trendlineLbl>
              <c:layout>
                <c:manualLayout>
                  <c:x val="8.545494313210859E-3"/>
                  <c:y val="-0.2146507728200642"/>
                </c:manualLayout>
              </c:layout>
              <c:numFmt formatCode="General" sourceLinked="0"/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</c:spPr>
            </c:trendlineLbl>
          </c:trendline>
          <c:cat>
            <c:numRef>
              <c:f>Richey!$A$2:$A$11</c:f>
              <c:numCache>
                <c:formatCode>m/d/yyyy</c:formatCode>
                <c:ptCount val="10"/>
                <c:pt idx="0">
                  <c:v>40084</c:v>
                </c:pt>
                <c:pt idx="1">
                  <c:v>40109</c:v>
                </c:pt>
                <c:pt idx="2">
                  <c:v>40112</c:v>
                </c:pt>
                <c:pt idx="3">
                  <c:v>40140</c:v>
                </c:pt>
                <c:pt idx="4">
                  <c:v>40162</c:v>
                </c:pt>
                <c:pt idx="5">
                  <c:v>40203</c:v>
                </c:pt>
                <c:pt idx="6">
                  <c:v>40220</c:v>
                </c:pt>
                <c:pt idx="7">
                  <c:v>40259</c:v>
                </c:pt>
                <c:pt idx="8">
                  <c:v>40270</c:v>
                </c:pt>
                <c:pt idx="9">
                  <c:v>40322</c:v>
                </c:pt>
              </c:numCache>
            </c:numRef>
          </c:cat>
          <c:val>
            <c:numRef>
              <c:f>Richey!$C$2:$C$11</c:f>
              <c:numCache>
                <c:formatCode>0.00</c:formatCode>
                <c:ptCount val="10"/>
                <c:pt idx="0">
                  <c:v>0.08</c:v>
                </c:pt>
                <c:pt idx="1">
                  <c:v>0.28999999999999998</c:v>
                </c:pt>
                <c:pt idx="2">
                  <c:v>0.47</c:v>
                </c:pt>
                <c:pt idx="3">
                  <c:v>0</c:v>
                </c:pt>
                <c:pt idx="4">
                  <c:v>0.21</c:v>
                </c:pt>
                <c:pt idx="5">
                  <c:v>0.08</c:v>
                </c:pt>
                <c:pt idx="6">
                  <c:v>0.06</c:v>
                </c:pt>
                <c:pt idx="7">
                  <c:v>0</c:v>
                </c:pt>
                <c:pt idx="8">
                  <c:v>0.08</c:v>
                </c:pt>
                <c:pt idx="9">
                  <c:v>0.05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537472"/>
        <c:axId val="98539008"/>
      </c:lineChart>
      <c:dateAx>
        <c:axId val="98537472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98539008"/>
        <c:crosses val="autoZero"/>
        <c:auto val="1"/>
        <c:lblOffset val="100"/>
        <c:baseTimeUnit val="days"/>
      </c:dateAx>
      <c:valAx>
        <c:axId val="985390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Total Phosphorus (mg/L)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985374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Richey Road</a:t>
            </a:r>
            <a:r>
              <a:rPr lang="en-US" baseline="0"/>
              <a:t> &amp; NF Deep Creek 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Richey!$D$1</c:f>
              <c:strCache>
                <c:ptCount val="1"/>
                <c:pt idx="0">
                  <c:v>DO mg/L</c:v>
                </c:pt>
              </c:strCache>
            </c:strRef>
          </c:tx>
          <c:dLbls>
            <c:delete val="1"/>
          </c:dLbls>
          <c:trendline>
            <c:trendlineType val="linear"/>
            <c:dispRSqr val="1"/>
            <c:dispEq val="1"/>
            <c:trendlineLbl>
              <c:layout>
                <c:manualLayout>
                  <c:x val="8.7836832895888152E-3"/>
                  <c:y val="0.18004265091863519"/>
                </c:manualLayout>
              </c:layout>
              <c:numFmt formatCode="General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/>
                  </a:solidFill>
                </a:ln>
              </c:spPr>
            </c:trendlineLbl>
          </c:trendline>
          <c:cat>
            <c:numRef>
              <c:f>Richey!$A$2:$A$11</c:f>
              <c:numCache>
                <c:formatCode>m/d/yyyy</c:formatCode>
                <c:ptCount val="10"/>
                <c:pt idx="0">
                  <c:v>40084</c:v>
                </c:pt>
                <c:pt idx="1">
                  <c:v>40109</c:v>
                </c:pt>
                <c:pt idx="2">
                  <c:v>40112</c:v>
                </c:pt>
                <c:pt idx="3">
                  <c:v>40140</c:v>
                </c:pt>
                <c:pt idx="4">
                  <c:v>40162</c:v>
                </c:pt>
                <c:pt idx="5">
                  <c:v>40203</c:v>
                </c:pt>
                <c:pt idx="6">
                  <c:v>40220</c:v>
                </c:pt>
                <c:pt idx="7">
                  <c:v>40259</c:v>
                </c:pt>
                <c:pt idx="8">
                  <c:v>40270</c:v>
                </c:pt>
                <c:pt idx="9">
                  <c:v>40322</c:v>
                </c:pt>
              </c:numCache>
            </c:numRef>
          </c:cat>
          <c:val>
            <c:numRef>
              <c:f>Richey!$D$2:$D$11</c:f>
              <c:numCache>
                <c:formatCode>0.00</c:formatCode>
                <c:ptCount val="10"/>
                <c:pt idx="0">
                  <c:v>9.15</c:v>
                </c:pt>
                <c:pt idx="1">
                  <c:v>8.5</c:v>
                </c:pt>
                <c:pt idx="2">
                  <c:v>9</c:v>
                </c:pt>
                <c:pt idx="3">
                  <c:v>10.5</c:v>
                </c:pt>
                <c:pt idx="4">
                  <c:v>11.5</c:v>
                </c:pt>
                <c:pt idx="5">
                  <c:v>10.9</c:v>
                </c:pt>
                <c:pt idx="6">
                  <c:v>10.199999999999999</c:v>
                </c:pt>
                <c:pt idx="7">
                  <c:v>10.9</c:v>
                </c:pt>
                <c:pt idx="8">
                  <c:v>9.9</c:v>
                </c:pt>
                <c:pt idx="9">
                  <c:v>10.3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560256"/>
        <c:axId val="102379520"/>
      </c:lineChart>
      <c:dateAx>
        <c:axId val="98560256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02379520"/>
        <c:crosses val="autoZero"/>
        <c:auto val="1"/>
        <c:lblOffset val="100"/>
        <c:baseTimeUnit val="days"/>
      </c:dateAx>
      <c:valAx>
        <c:axId val="1023795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Dissolved</a:t>
                </a:r>
                <a:r>
                  <a:rPr lang="en-US" baseline="0"/>
                  <a:t> Oxygen </a:t>
                </a:r>
                <a:r>
                  <a:rPr lang="en-US"/>
                  <a:t>(mg/L)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985602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Richey Road</a:t>
            </a:r>
            <a:r>
              <a:rPr lang="en-US" baseline="0"/>
              <a:t> &amp; NF Deep Creek 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Richey!$E$1</c:f>
              <c:strCache>
                <c:ptCount val="1"/>
                <c:pt idx="0">
                  <c:v>Conductivity uS</c:v>
                </c:pt>
              </c:strCache>
            </c:strRef>
          </c:tx>
          <c:dLbls>
            <c:delete val="1"/>
          </c:dLbls>
          <c:trendline>
            <c:trendlineType val="linear"/>
            <c:dispRSqr val="1"/>
            <c:dispEq val="1"/>
            <c:trendlineLbl>
              <c:layout>
                <c:manualLayout>
                  <c:x val="-0.28288298337707868"/>
                  <c:y val="-0.1694287693205016"/>
                </c:manualLayout>
              </c:layout>
              <c:numFmt formatCode="General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/>
                  </a:solidFill>
                </a:ln>
              </c:spPr>
            </c:trendlineLbl>
          </c:trendline>
          <c:cat>
            <c:numRef>
              <c:f>Richey!$A$2:$A$11</c:f>
              <c:numCache>
                <c:formatCode>m/d/yyyy</c:formatCode>
                <c:ptCount val="10"/>
                <c:pt idx="0">
                  <c:v>40084</c:v>
                </c:pt>
                <c:pt idx="1">
                  <c:v>40109</c:v>
                </c:pt>
                <c:pt idx="2">
                  <c:v>40112</c:v>
                </c:pt>
                <c:pt idx="3">
                  <c:v>40140</c:v>
                </c:pt>
                <c:pt idx="4">
                  <c:v>40162</c:v>
                </c:pt>
                <c:pt idx="5">
                  <c:v>40203</c:v>
                </c:pt>
                <c:pt idx="6">
                  <c:v>40220</c:v>
                </c:pt>
                <c:pt idx="7">
                  <c:v>40259</c:v>
                </c:pt>
                <c:pt idx="8">
                  <c:v>40270</c:v>
                </c:pt>
                <c:pt idx="9">
                  <c:v>40322</c:v>
                </c:pt>
              </c:numCache>
            </c:numRef>
          </c:cat>
          <c:val>
            <c:numRef>
              <c:f>Richey!$E$2:$E$11</c:f>
              <c:numCache>
                <c:formatCode>0.0</c:formatCode>
                <c:ptCount val="10"/>
                <c:pt idx="0">
                  <c:v>155</c:v>
                </c:pt>
                <c:pt idx="1">
                  <c:v>108.9</c:v>
                </c:pt>
                <c:pt idx="2">
                  <c:v>75.2</c:v>
                </c:pt>
                <c:pt idx="3">
                  <c:v>87.3</c:v>
                </c:pt>
                <c:pt idx="4">
                  <c:v>60.4</c:v>
                </c:pt>
                <c:pt idx="5">
                  <c:v>69.7</c:v>
                </c:pt>
                <c:pt idx="6">
                  <c:v>70.2</c:v>
                </c:pt>
                <c:pt idx="7">
                  <c:v>413</c:v>
                </c:pt>
                <c:pt idx="8">
                  <c:v>69</c:v>
                </c:pt>
                <c:pt idx="9">
                  <c:v>80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2400768"/>
        <c:axId val="102402304"/>
      </c:lineChart>
      <c:dateAx>
        <c:axId val="102400768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02402304"/>
        <c:crosses val="autoZero"/>
        <c:auto val="1"/>
        <c:lblOffset val="100"/>
        <c:baseTimeUnit val="days"/>
      </c:dateAx>
      <c:valAx>
        <c:axId val="1024023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Conductivity (uS)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crossAx val="1024007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Figure 8.  Total Phosphorus 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Data!$A$3</c:f>
              <c:strCache>
                <c:ptCount val="1"/>
                <c:pt idx="0">
                  <c:v>9/28/2009</c:v>
                </c:pt>
              </c:strCache>
            </c:strRef>
          </c:tx>
          <c:cat>
            <c:strRef>
              <c:f>Data!$B$3:$B$13</c:f>
              <c:strCache>
                <c:ptCount val="11"/>
                <c:pt idx="0">
                  <c:v>Welling/Dolan Cr.</c:v>
                </c:pt>
                <c:pt idx="1">
                  <c:v>Compton/Dolan</c:v>
                </c:pt>
                <c:pt idx="2">
                  <c:v>Brooks/Doane Cr.</c:v>
                </c:pt>
                <c:pt idx="3">
                  <c:v>312th/Dolan Cr.</c:v>
                </c:pt>
                <c:pt idx="4">
                  <c:v>Hwy 212/ NF Deep Cr.</c:v>
                </c:pt>
                <c:pt idx="5">
                  <c:v>Richey/NF Deep Cr.</c:v>
                </c:pt>
                <c:pt idx="7">
                  <c:v>Trubel/Tickle Cr.</c:v>
                </c:pt>
                <c:pt idx="8">
                  <c:v>Langensand/Tickle Cr.</c:v>
                </c:pt>
                <c:pt idx="9">
                  <c:v>362/Tickle Cr.</c:v>
                </c:pt>
                <c:pt idx="10">
                  <c:v>Tickle Cr Rd/Tickle Cr.</c:v>
                </c:pt>
              </c:strCache>
            </c:strRef>
          </c:cat>
          <c:val>
            <c:numRef>
              <c:f>Data!$C$3:$C$13</c:f>
              <c:numCache>
                <c:formatCode>0.00</c:formatCode>
                <c:ptCount val="11"/>
                <c:pt idx="0">
                  <c:v>0</c:v>
                </c:pt>
                <c:pt idx="2">
                  <c:v>0.33</c:v>
                </c:pt>
                <c:pt idx="3">
                  <c:v>0</c:v>
                </c:pt>
                <c:pt idx="4">
                  <c:v>0</c:v>
                </c:pt>
                <c:pt idx="5">
                  <c:v>0.08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Data!$A$17</c:f>
              <c:strCache>
                <c:ptCount val="1"/>
                <c:pt idx="0">
                  <c:v>10/23/2009</c:v>
                </c:pt>
              </c:strCache>
            </c:strRef>
          </c:tx>
          <c:val>
            <c:numRef>
              <c:f>Data!$C$17:$C$27</c:f>
              <c:numCache>
                <c:formatCode>0.00</c:formatCode>
                <c:ptCount val="11"/>
                <c:pt idx="0">
                  <c:v>0</c:v>
                </c:pt>
                <c:pt idx="1">
                  <c:v>0.44</c:v>
                </c:pt>
                <c:pt idx="2">
                  <c:v>0.43</c:v>
                </c:pt>
                <c:pt idx="3">
                  <c:v>0.14000000000000001</c:v>
                </c:pt>
                <c:pt idx="4">
                  <c:v>0.34</c:v>
                </c:pt>
                <c:pt idx="5">
                  <c:v>0.28999999999999998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Data!$A$30</c:f>
              <c:strCache>
                <c:ptCount val="1"/>
                <c:pt idx="0">
                  <c:v>10/26/2009</c:v>
                </c:pt>
              </c:strCache>
            </c:strRef>
          </c:tx>
          <c:val>
            <c:numRef>
              <c:f>Data!$C$30:$C$40</c:f>
              <c:numCache>
                <c:formatCode>0.00</c:formatCode>
                <c:ptCount val="11"/>
                <c:pt idx="0">
                  <c:v>0</c:v>
                </c:pt>
                <c:pt idx="1">
                  <c:v>3.62</c:v>
                </c:pt>
                <c:pt idx="2">
                  <c:v>0.42</c:v>
                </c:pt>
                <c:pt idx="3">
                  <c:v>0.18</c:v>
                </c:pt>
                <c:pt idx="4">
                  <c:v>0.12</c:v>
                </c:pt>
                <c:pt idx="5">
                  <c:v>0.47</c:v>
                </c:pt>
                <c:pt idx="7">
                  <c:v>0.15</c:v>
                </c:pt>
                <c:pt idx="8">
                  <c:v>0</c:v>
                </c:pt>
                <c:pt idx="9">
                  <c:v>0.08</c:v>
                </c:pt>
                <c:pt idx="10">
                  <c:v>0.76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Data!$A$44</c:f>
              <c:strCache>
                <c:ptCount val="1"/>
                <c:pt idx="0">
                  <c:v>11/23/2009</c:v>
                </c:pt>
              </c:strCache>
            </c:strRef>
          </c:tx>
          <c:val>
            <c:numRef>
              <c:f>Data!$C$44:$C$54</c:f>
              <c:numCache>
                <c:formatCode>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0.06</c:v>
                </c:pt>
                <c:pt idx="3">
                  <c:v>0.06</c:v>
                </c:pt>
                <c:pt idx="4">
                  <c:v>0</c:v>
                </c:pt>
                <c:pt idx="5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Data!$A$58</c:f>
              <c:strCache>
                <c:ptCount val="1"/>
                <c:pt idx="0">
                  <c:v>12/15/2009</c:v>
                </c:pt>
              </c:strCache>
            </c:strRef>
          </c:tx>
          <c:val>
            <c:numRef>
              <c:f>Data!$C$58:$C$68</c:f>
              <c:numCache>
                <c:formatCode>0.00</c:formatCode>
                <c:ptCount val="11"/>
                <c:pt idx="0">
                  <c:v>0.44</c:v>
                </c:pt>
                <c:pt idx="1">
                  <c:v>0</c:v>
                </c:pt>
                <c:pt idx="2">
                  <c:v>0.21</c:v>
                </c:pt>
                <c:pt idx="3">
                  <c:v>0.22</c:v>
                </c:pt>
                <c:pt idx="4">
                  <c:v>0.21</c:v>
                </c:pt>
                <c:pt idx="5">
                  <c:v>0.21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0.22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Data!$A$72</c:f>
              <c:strCache>
                <c:ptCount val="1"/>
                <c:pt idx="0">
                  <c:v>1/25/2010</c:v>
                </c:pt>
              </c:strCache>
            </c:strRef>
          </c:tx>
          <c:val>
            <c:numRef>
              <c:f>Data!$C$72:$C$82</c:f>
              <c:numCache>
                <c:formatCode>0.00</c:formatCode>
                <c:ptCount val="11"/>
                <c:pt idx="0">
                  <c:v>0.05</c:v>
                </c:pt>
                <c:pt idx="1">
                  <c:v>0</c:v>
                </c:pt>
                <c:pt idx="2">
                  <c:v>0.11</c:v>
                </c:pt>
                <c:pt idx="3">
                  <c:v>0.14000000000000001</c:v>
                </c:pt>
                <c:pt idx="4">
                  <c:v>0.08</c:v>
                </c:pt>
                <c:pt idx="5">
                  <c:v>0.08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0.08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Data!$A$86</c:f>
              <c:strCache>
                <c:ptCount val="1"/>
                <c:pt idx="0">
                  <c:v>2/11/2010</c:v>
                </c:pt>
              </c:strCache>
            </c:strRef>
          </c:tx>
          <c:val>
            <c:numRef>
              <c:f>Data!$C$86:$C$96</c:f>
              <c:numCache>
                <c:formatCode>0.00</c:formatCode>
                <c:ptCount val="11"/>
                <c:pt idx="0">
                  <c:v>7.0000000000000007E-2</c:v>
                </c:pt>
                <c:pt idx="1">
                  <c:v>0</c:v>
                </c:pt>
                <c:pt idx="2">
                  <c:v>0.1</c:v>
                </c:pt>
                <c:pt idx="3">
                  <c:v>0.06</c:v>
                </c:pt>
                <c:pt idx="4">
                  <c:v>0</c:v>
                </c:pt>
                <c:pt idx="5">
                  <c:v>0.06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0.08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Data!$A$100</c:f>
              <c:strCache>
                <c:ptCount val="1"/>
                <c:pt idx="0">
                  <c:v>3/22/2010</c:v>
                </c:pt>
              </c:strCache>
            </c:strRef>
          </c:tx>
          <c:val>
            <c:numRef>
              <c:f>Data!$C$100:$C$110</c:f>
              <c:numCache>
                <c:formatCode>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0.31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Data!$A$114</c:f>
              <c:strCache>
                <c:ptCount val="1"/>
                <c:pt idx="0">
                  <c:v>4/2/2010</c:v>
                </c:pt>
              </c:strCache>
            </c:strRef>
          </c:tx>
          <c:val>
            <c:numRef>
              <c:f>Data!$C$114:$C$124</c:f>
              <c:numCache>
                <c:formatCode>0.00</c:formatCode>
                <c:ptCount val="11"/>
                <c:pt idx="0">
                  <c:v>0.11</c:v>
                </c:pt>
                <c:pt idx="1">
                  <c:v>0.1</c:v>
                </c:pt>
                <c:pt idx="2">
                  <c:v>0.22</c:v>
                </c:pt>
                <c:pt idx="3">
                  <c:v>0.24</c:v>
                </c:pt>
                <c:pt idx="4">
                  <c:v>0.09</c:v>
                </c:pt>
                <c:pt idx="5">
                  <c:v>0.08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0.08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Data!$A$128</c:f>
              <c:strCache>
                <c:ptCount val="1"/>
                <c:pt idx="0">
                  <c:v>5/24/2010</c:v>
                </c:pt>
              </c:strCache>
            </c:strRef>
          </c:tx>
          <c:val>
            <c:numRef>
              <c:f>Data!$C$128:$C$138</c:f>
              <c:numCache>
                <c:formatCode>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0.06</c:v>
                </c:pt>
                <c:pt idx="3">
                  <c:v>0.04</c:v>
                </c:pt>
                <c:pt idx="4">
                  <c:v>0</c:v>
                </c:pt>
                <c:pt idx="5">
                  <c:v>0.05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549568"/>
        <c:axId val="59551104"/>
      </c:lineChart>
      <c:catAx>
        <c:axId val="59549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n-US"/>
          </a:p>
        </c:txPr>
        <c:crossAx val="59551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9551104"/>
        <c:scaling>
          <c:orientation val="minMax"/>
          <c:max val="1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Total Phosphorus (mg/L)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595495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402920161540933"/>
          <c:y val="0.1953027728944764"/>
          <c:w val="9.7272444858651719E-2"/>
          <c:h val="0.45235555686871226"/>
        </c:manualLayout>
      </c:layout>
      <c:overlay val="0"/>
    </c:legend>
    <c:plotVisOnly val="1"/>
    <c:dispBlanksAs val="gap"/>
    <c:showDLblsOverMax val="0"/>
  </c:chart>
  <c:printSettings>
    <c:headerFooter alignWithMargins="0"/>
    <c:pageMargins b="1" l="0.75000000000000133" r="0.75000000000000133" t="1" header="0.5" footer="0.5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Richey Road</a:t>
            </a:r>
            <a:r>
              <a:rPr lang="en-US" baseline="0"/>
              <a:t> &amp; NF Deep Creek 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Richey!$F$1</c:f>
              <c:strCache>
                <c:ptCount val="1"/>
                <c:pt idx="0">
                  <c:v>Turbidity NTU</c:v>
                </c:pt>
              </c:strCache>
            </c:strRef>
          </c:tx>
          <c:dLbls>
            <c:delete val="1"/>
          </c:dLbls>
          <c:trendline>
            <c:trendlineType val="linear"/>
            <c:dispRSqr val="1"/>
            <c:dispEq val="1"/>
            <c:trendlineLbl>
              <c:layout>
                <c:manualLayout>
                  <c:x val="-1.907917760279966E-2"/>
                  <c:y val="-0.25892716535433102"/>
                </c:manualLayout>
              </c:layout>
              <c:numFmt formatCode="General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/>
                  </a:solidFill>
                </a:ln>
              </c:spPr>
            </c:trendlineLbl>
          </c:trendline>
          <c:cat>
            <c:numRef>
              <c:f>Richey!$A$2:$A$11</c:f>
              <c:numCache>
                <c:formatCode>m/d/yyyy</c:formatCode>
                <c:ptCount val="10"/>
                <c:pt idx="0">
                  <c:v>40084</c:v>
                </c:pt>
                <c:pt idx="1">
                  <c:v>40109</c:v>
                </c:pt>
                <c:pt idx="2">
                  <c:v>40112</c:v>
                </c:pt>
                <c:pt idx="3">
                  <c:v>40140</c:v>
                </c:pt>
                <c:pt idx="4">
                  <c:v>40162</c:v>
                </c:pt>
                <c:pt idx="5">
                  <c:v>40203</c:v>
                </c:pt>
                <c:pt idx="6">
                  <c:v>40220</c:v>
                </c:pt>
                <c:pt idx="7">
                  <c:v>40259</c:v>
                </c:pt>
                <c:pt idx="8">
                  <c:v>40270</c:v>
                </c:pt>
                <c:pt idx="9">
                  <c:v>40322</c:v>
                </c:pt>
              </c:numCache>
            </c:numRef>
          </c:cat>
          <c:val>
            <c:numRef>
              <c:f>Richey!$F$2:$F$11</c:f>
              <c:numCache>
                <c:formatCode>0.00</c:formatCode>
                <c:ptCount val="10"/>
                <c:pt idx="0">
                  <c:v>5.5</c:v>
                </c:pt>
                <c:pt idx="1">
                  <c:v>39.200000000000003</c:v>
                </c:pt>
                <c:pt idx="2">
                  <c:v>114</c:v>
                </c:pt>
                <c:pt idx="3">
                  <c:v>19.399999999999999</c:v>
                </c:pt>
                <c:pt idx="4">
                  <c:v>61.1</c:v>
                </c:pt>
                <c:pt idx="5">
                  <c:v>44.3</c:v>
                </c:pt>
                <c:pt idx="6">
                  <c:v>21.8</c:v>
                </c:pt>
                <c:pt idx="7">
                  <c:v>9.8000000000000007</c:v>
                </c:pt>
                <c:pt idx="8">
                  <c:v>29</c:v>
                </c:pt>
                <c:pt idx="9">
                  <c:v>19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2509568"/>
        <c:axId val="102519552"/>
      </c:lineChart>
      <c:dateAx>
        <c:axId val="102509568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02519552"/>
        <c:crosses val="autoZero"/>
        <c:auto val="1"/>
        <c:lblOffset val="100"/>
        <c:baseTimeUnit val="days"/>
      </c:dateAx>
      <c:valAx>
        <c:axId val="10251955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Turbidity (NTU)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1025095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Richey Road</a:t>
            </a:r>
            <a:r>
              <a:rPr lang="en-US" baseline="0"/>
              <a:t> &amp; NF Deep Creek 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Richey!$G$1</c:f>
              <c:strCache>
                <c:ptCount val="1"/>
                <c:pt idx="0">
                  <c:v>pH Std Unit</c:v>
                </c:pt>
              </c:strCache>
            </c:strRef>
          </c:tx>
          <c:dLbls>
            <c:delete val="1"/>
          </c:dLbls>
          <c:trendline>
            <c:trendlineType val="linear"/>
            <c:dispRSqr val="1"/>
            <c:dispEq val="1"/>
            <c:trendlineLbl>
              <c:layout>
                <c:manualLayout>
                  <c:x val="-1.6212817147856523E-2"/>
                  <c:y val="0.16339093030037921"/>
                </c:manualLayout>
              </c:layout>
              <c:numFmt formatCode="General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/>
                  </a:solidFill>
                </a:ln>
              </c:spPr>
            </c:trendlineLbl>
          </c:trendline>
          <c:cat>
            <c:numRef>
              <c:f>Richey!$A$2:$A$11</c:f>
              <c:numCache>
                <c:formatCode>m/d/yyyy</c:formatCode>
                <c:ptCount val="10"/>
                <c:pt idx="0">
                  <c:v>40084</c:v>
                </c:pt>
                <c:pt idx="1">
                  <c:v>40109</c:v>
                </c:pt>
                <c:pt idx="2">
                  <c:v>40112</c:v>
                </c:pt>
                <c:pt idx="3">
                  <c:v>40140</c:v>
                </c:pt>
                <c:pt idx="4">
                  <c:v>40162</c:v>
                </c:pt>
                <c:pt idx="5">
                  <c:v>40203</c:v>
                </c:pt>
                <c:pt idx="6">
                  <c:v>40220</c:v>
                </c:pt>
                <c:pt idx="7">
                  <c:v>40259</c:v>
                </c:pt>
                <c:pt idx="8">
                  <c:v>40270</c:v>
                </c:pt>
                <c:pt idx="9">
                  <c:v>40322</c:v>
                </c:pt>
              </c:numCache>
            </c:numRef>
          </c:cat>
          <c:val>
            <c:numRef>
              <c:f>Richey!$G$2:$G$11</c:f>
              <c:numCache>
                <c:formatCode>0.0</c:formatCode>
                <c:ptCount val="10"/>
                <c:pt idx="0">
                  <c:v>6.1</c:v>
                </c:pt>
                <c:pt idx="1">
                  <c:v>6.9</c:v>
                </c:pt>
                <c:pt idx="2">
                  <c:v>6.9</c:v>
                </c:pt>
                <c:pt idx="3">
                  <c:v>6.8</c:v>
                </c:pt>
                <c:pt idx="4">
                  <c:v>6.7</c:v>
                </c:pt>
                <c:pt idx="5">
                  <c:v>6.2</c:v>
                </c:pt>
                <c:pt idx="6">
                  <c:v>5.7</c:v>
                </c:pt>
                <c:pt idx="7">
                  <c:v>6.4</c:v>
                </c:pt>
                <c:pt idx="8">
                  <c:v>6</c:v>
                </c:pt>
                <c:pt idx="9">
                  <c:v>6.4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2548992"/>
        <c:axId val="102550528"/>
      </c:lineChart>
      <c:dateAx>
        <c:axId val="102548992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02550528"/>
        <c:crosses val="autoZero"/>
        <c:auto val="1"/>
        <c:lblOffset val="100"/>
        <c:baseTimeUnit val="days"/>
      </c:dateAx>
      <c:valAx>
        <c:axId val="1025505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pH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crossAx val="1025489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Richey Road</a:t>
            </a:r>
            <a:r>
              <a:rPr lang="en-US" baseline="0"/>
              <a:t> &amp; NF Deep Creek 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Richey!$H$1</c:f>
              <c:strCache>
                <c:ptCount val="1"/>
                <c:pt idx="0">
                  <c:v>E.Coli (Coliert) MPN/100</c:v>
                </c:pt>
              </c:strCache>
            </c:strRef>
          </c:tx>
          <c:dLbls>
            <c:delete val="1"/>
          </c:dLbls>
          <c:trendline>
            <c:trendlineType val="linear"/>
            <c:dispRSqr val="1"/>
            <c:dispEq val="1"/>
            <c:trendlineLbl>
              <c:layout>
                <c:manualLayout>
                  <c:x val="-2.6048775153105885E-2"/>
                  <c:y val="-0.27104075532225175"/>
                </c:manualLayout>
              </c:layout>
              <c:numFmt formatCode="General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/>
                  </a:solidFill>
                </a:ln>
              </c:spPr>
            </c:trendlineLbl>
          </c:trendline>
          <c:cat>
            <c:numRef>
              <c:f>Richey!$A$2:$A$11</c:f>
              <c:numCache>
                <c:formatCode>m/d/yyyy</c:formatCode>
                <c:ptCount val="10"/>
                <c:pt idx="0">
                  <c:v>40084</c:v>
                </c:pt>
                <c:pt idx="1">
                  <c:v>40109</c:v>
                </c:pt>
                <c:pt idx="2">
                  <c:v>40112</c:v>
                </c:pt>
                <c:pt idx="3">
                  <c:v>40140</c:v>
                </c:pt>
                <c:pt idx="4">
                  <c:v>40162</c:v>
                </c:pt>
                <c:pt idx="5">
                  <c:v>40203</c:v>
                </c:pt>
                <c:pt idx="6">
                  <c:v>40220</c:v>
                </c:pt>
                <c:pt idx="7">
                  <c:v>40259</c:v>
                </c:pt>
                <c:pt idx="8">
                  <c:v>40270</c:v>
                </c:pt>
                <c:pt idx="9">
                  <c:v>40322</c:v>
                </c:pt>
              </c:numCache>
            </c:numRef>
          </c:cat>
          <c:val>
            <c:numRef>
              <c:f>Richey!$H$2:$H$11</c:f>
              <c:numCache>
                <c:formatCode>0</c:formatCode>
                <c:ptCount val="10"/>
                <c:pt idx="0">
                  <c:v>47</c:v>
                </c:pt>
                <c:pt idx="1">
                  <c:v>1733</c:v>
                </c:pt>
                <c:pt idx="2">
                  <c:v>2419</c:v>
                </c:pt>
                <c:pt idx="3">
                  <c:v>96</c:v>
                </c:pt>
                <c:pt idx="4">
                  <c:v>933</c:v>
                </c:pt>
                <c:pt idx="5">
                  <c:v>313</c:v>
                </c:pt>
                <c:pt idx="6">
                  <c:v>115</c:v>
                </c:pt>
                <c:pt idx="7">
                  <c:v>59</c:v>
                </c:pt>
                <c:pt idx="8">
                  <c:v>1046</c:v>
                </c:pt>
                <c:pt idx="9">
                  <c:v>308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2449152"/>
        <c:axId val="102450688"/>
      </c:lineChart>
      <c:dateAx>
        <c:axId val="102449152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02450688"/>
        <c:crosses val="autoZero"/>
        <c:auto val="1"/>
        <c:lblOffset val="100"/>
        <c:baseTimeUnit val="days"/>
      </c:dateAx>
      <c:valAx>
        <c:axId val="10245068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 i="1"/>
                  <a:t>E.</a:t>
                </a:r>
                <a:r>
                  <a:rPr lang="en-US" i="1" baseline="0"/>
                  <a:t> Coli </a:t>
                </a:r>
                <a:r>
                  <a:rPr lang="en-US" i="0" baseline="0"/>
                  <a:t>(MPN/100)</a:t>
                </a:r>
                <a:endParaRPr lang="en-US" i="1"/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crossAx val="1024491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Richey Road</a:t>
            </a:r>
            <a:r>
              <a:rPr lang="en-US" baseline="0"/>
              <a:t> &amp; NF Deep Creek 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Richey!$I$1</c:f>
              <c:strCache>
                <c:ptCount val="1"/>
                <c:pt idx="0">
                  <c:v>Nitrate/Nitrite mg/L</c:v>
                </c:pt>
              </c:strCache>
            </c:strRef>
          </c:tx>
          <c:dLbls>
            <c:delete val="1"/>
          </c:dLbls>
          <c:trendline>
            <c:trendlineType val="linear"/>
            <c:dispRSqr val="1"/>
            <c:dispEq val="1"/>
            <c:trendlineLbl>
              <c:layout>
                <c:manualLayout>
                  <c:x val="4.7987751531058693E-4"/>
                  <c:y val="0.25666447944006998"/>
                </c:manualLayout>
              </c:layout>
              <c:numFmt formatCode="General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/>
                  </a:solidFill>
                </a:ln>
              </c:spPr>
            </c:trendlineLbl>
          </c:trendline>
          <c:cat>
            <c:numRef>
              <c:f>Richey!$A$2:$A$11</c:f>
              <c:numCache>
                <c:formatCode>m/d/yyyy</c:formatCode>
                <c:ptCount val="10"/>
                <c:pt idx="0">
                  <c:v>40084</c:v>
                </c:pt>
                <c:pt idx="1">
                  <c:v>40109</c:v>
                </c:pt>
                <c:pt idx="2">
                  <c:v>40112</c:v>
                </c:pt>
                <c:pt idx="3">
                  <c:v>40140</c:v>
                </c:pt>
                <c:pt idx="4">
                  <c:v>40162</c:v>
                </c:pt>
                <c:pt idx="5">
                  <c:v>40203</c:v>
                </c:pt>
                <c:pt idx="6">
                  <c:v>40220</c:v>
                </c:pt>
                <c:pt idx="7">
                  <c:v>40259</c:v>
                </c:pt>
                <c:pt idx="8">
                  <c:v>40270</c:v>
                </c:pt>
                <c:pt idx="9">
                  <c:v>40322</c:v>
                </c:pt>
              </c:numCache>
            </c:numRef>
          </c:cat>
          <c:val>
            <c:numRef>
              <c:f>Richey!$I$2:$I$11</c:f>
              <c:numCache>
                <c:formatCode>0.00</c:formatCode>
                <c:ptCount val="10"/>
                <c:pt idx="0">
                  <c:v>1.06</c:v>
                </c:pt>
                <c:pt idx="1">
                  <c:v>1.03</c:v>
                </c:pt>
                <c:pt idx="2">
                  <c:v>0.8</c:v>
                </c:pt>
                <c:pt idx="3">
                  <c:v>3.31</c:v>
                </c:pt>
                <c:pt idx="4">
                  <c:v>1.87</c:v>
                </c:pt>
                <c:pt idx="5">
                  <c:v>2.68</c:v>
                </c:pt>
                <c:pt idx="6">
                  <c:v>2.34</c:v>
                </c:pt>
                <c:pt idx="7">
                  <c:v>1.83</c:v>
                </c:pt>
                <c:pt idx="8">
                  <c:v>2.69</c:v>
                </c:pt>
                <c:pt idx="9">
                  <c:v>2.4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2484224"/>
        <c:axId val="102490112"/>
      </c:lineChart>
      <c:dateAx>
        <c:axId val="102484224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02490112"/>
        <c:crosses val="autoZero"/>
        <c:auto val="1"/>
        <c:lblOffset val="100"/>
        <c:baseTimeUnit val="days"/>
      </c:dateAx>
      <c:valAx>
        <c:axId val="1024901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 i="0"/>
                  <a:t>Nitrate/Nitrite (mg/L)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1024842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Richey Road</a:t>
            </a:r>
            <a:r>
              <a:rPr lang="en-US" baseline="0"/>
              <a:t> &amp; NF Deep Creek 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Richey!$J$1</c:f>
              <c:strCache>
                <c:ptCount val="1"/>
                <c:pt idx="0">
                  <c:v>TSS mg/L</c:v>
                </c:pt>
              </c:strCache>
            </c:strRef>
          </c:tx>
          <c:dLbls>
            <c:delete val="1"/>
          </c:dLbls>
          <c:trendline>
            <c:trendlineType val="linear"/>
            <c:dispRSqr val="1"/>
            <c:dispEq val="1"/>
            <c:trendlineLbl>
              <c:layout>
                <c:manualLayout>
                  <c:x val="8.7281277340332409E-3"/>
                  <c:y val="-0.38214165937591132"/>
                </c:manualLayout>
              </c:layout>
              <c:numFmt formatCode="General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/>
                  </a:solidFill>
                </a:ln>
              </c:spPr>
            </c:trendlineLbl>
          </c:trendline>
          <c:cat>
            <c:numRef>
              <c:f>Richey!$A$2:$A$11</c:f>
              <c:numCache>
                <c:formatCode>m/d/yyyy</c:formatCode>
                <c:ptCount val="10"/>
                <c:pt idx="0">
                  <c:v>40084</c:v>
                </c:pt>
                <c:pt idx="1">
                  <c:v>40109</c:v>
                </c:pt>
                <c:pt idx="2">
                  <c:v>40112</c:v>
                </c:pt>
                <c:pt idx="3">
                  <c:v>40140</c:v>
                </c:pt>
                <c:pt idx="4">
                  <c:v>40162</c:v>
                </c:pt>
                <c:pt idx="5">
                  <c:v>40203</c:v>
                </c:pt>
                <c:pt idx="6">
                  <c:v>40220</c:v>
                </c:pt>
                <c:pt idx="7">
                  <c:v>40259</c:v>
                </c:pt>
                <c:pt idx="8">
                  <c:v>40270</c:v>
                </c:pt>
                <c:pt idx="9">
                  <c:v>40322</c:v>
                </c:pt>
              </c:numCache>
            </c:numRef>
          </c:cat>
          <c:val>
            <c:numRef>
              <c:f>Richey!$J$2:$J$11</c:f>
              <c:numCache>
                <c:formatCode>0.0</c:formatCode>
                <c:ptCount val="10"/>
                <c:pt idx="0">
                  <c:v>2.6</c:v>
                </c:pt>
                <c:pt idx="1">
                  <c:v>34</c:v>
                </c:pt>
                <c:pt idx="2">
                  <c:v>159</c:v>
                </c:pt>
                <c:pt idx="3">
                  <c:v>7.2</c:v>
                </c:pt>
                <c:pt idx="4">
                  <c:v>63</c:v>
                </c:pt>
                <c:pt idx="5">
                  <c:v>15</c:v>
                </c:pt>
                <c:pt idx="6">
                  <c:v>10</c:v>
                </c:pt>
                <c:pt idx="7">
                  <c:v>4</c:v>
                </c:pt>
                <c:pt idx="8">
                  <c:v>16</c:v>
                </c:pt>
                <c:pt idx="9">
                  <c:v>8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2593280"/>
        <c:axId val="102594816"/>
      </c:lineChart>
      <c:dateAx>
        <c:axId val="10259328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02594816"/>
        <c:crosses val="autoZero"/>
        <c:auto val="1"/>
        <c:lblOffset val="100"/>
        <c:baseTimeUnit val="days"/>
      </c:dateAx>
      <c:valAx>
        <c:axId val="1025948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 i="0"/>
                  <a:t>Total</a:t>
                </a:r>
                <a:r>
                  <a:rPr lang="en-US" i="0" baseline="0"/>
                  <a:t> Suspended Solids</a:t>
                </a:r>
                <a:r>
                  <a:rPr lang="en-US" i="0"/>
                  <a:t> (mg/L)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crossAx val="1025932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Hwy 212 </a:t>
            </a:r>
            <a:r>
              <a:rPr lang="en-US" baseline="0"/>
              <a:t>&amp; NF Deep Creek 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'Hwy 212'!$C$1</c:f>
              <c:strCache>
                <c:ptCount val="1"/>
                <c:pt idx="0">
                  <c:v>Total Phosphorus mg/L</c:v>
                </c:pt>
              </c:strCache>
            </c:strRef>
          </c:tx>
          <c:dLbls>
            <c:delete val="1"/>
          </c:dLbls>
          <c:trendline>
            <c:trendlineType val="linear"/>
            <c:dispRSqr val="1"/>
            <c:dispEq val="1"/>
            <c:trendlineLbl>
              <c:layout>
                <c:manualLayout>
                  <c:x val="8.5454943132108625E-3"/>
                  <c:y val="-0.2146507728200642"/>
                </c:manualLayout>
              </c:layout>
              <c:numFmt formatCode="General" sourceLinked="0"/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</c:spPr>
            </c:trendlineLbl>
          </c:trendline>
          <c:cat>
            <c:numRef>
              <c:f>'Hwy 212'!$A$2:$A$11</c:f>
              <c:numCache>
                <c:formatCode>m/d/yyyy</c:formatCode>
                <c:ptCount val="10"/>
                <c:pt idx="0">
                  <c:v>40084</c:v>
                </c:pt>
                <c:pt idx="1">
                  <c:v>40109</c:v>
                </c:pt>
                <c:pt idx="2">
                  <c:v>40112</c:v>
                </c:pt>
                <c:pt idx="3">
                  <c:v>40140</c:v>
                </c:pt>
                <c:pt idx="4">
                  <c:v>40162</c:v>
                </c:pt>
                <c:pt idx="5">
                  <c:v>40203</c:v>
                </c:pt>
                <c:pt idx="6">
                  <c:v>40220</c:v>
                </c:pt>
                <c:pt idx="7">
                  <c:v>40259</c:v>
                </c:pt>
                <c:pt idx="8">
                  <c:v>40270</c:v>
                </c:pt>
                <c:pt idx="9">
                  <c:v>40322</c:v>
                </c:pt>
              </c:numCache>
            </c:numRef>
          </c:cat>
          <c:val>
            <c:numRef>
              <c:f>'Hwy 212'!$C$2:$C$11</c:f>
              <c:numCache>
                <c:formatCode>0.00</c:formatCode>
                <c:ptCount val="10"/>
                <c:pt idx="0">
                  <c:v>0</c:v>
                </c:pt>
                <c:pt idx="1">
                  <c:v>0.34</c:v>
                </c:pt>
                <c:pt idx="2">
                  <c:v>0.12</c:v>
                </c:pt>
                <c:pt idx="3">
                  <c:v>0</c:v>
                </c:pt>
                <c:pt idx="4">
                  <c:v>0.21</c:v>
                </c:pt>
                <c:pt idx="5">
                  <c:v>0.08</c:v>
                </c:pt>
                <c:pt idx="6">
                  <c:v>0</c:v>
                </c:pt>
                <c:pt idx="7">
                  <c:v>0</c:v>
                </c:pt>
                <c:pt idx="8">
                  <c:v>0.09</c:v>
                </c:pt>
                <c:pt idx="9">
                  <c:v>0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0239232"/>
        <c:axId val="60245120"/>
      </c:lineChart>
      <c:dateAx>
        <c:axId val="60239232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60245120"/>
        <c:crosses val="autoZero"/>
        <c:auto val="1"/>
        <c:lblOffset val="100"/>
        <c:baseTimeUnit val="days"/>
      </c:dateAx>
      <c:valAx>
        <c:axId val="602451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Total Phosphorus (mg/L)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602392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Hwy 212 &amp; NF Deep Creek 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'Hwy 212'!$D$1</c:f>
              <c:strCache>
                <c:ptCount val="1"/>
                <c:pt idx="0">
                  <c:v>DO mg/L</c:v>
                </c:pt>
              </c:strCache>
            </c:strRef>
          </c:tx>
          <c:dLbls>
            <c:delete val="1"/>
          </c:dLbls>
          <c:trendline>
            <c:trendlineType val="linear"/>
            <c:dispRSqr val="1"/>
            <c:dispEq val="1"/>
            <c:trendlineLbl>
              <c:layout>
                <c:manualLayout>
                  <c:x val="8.7836832895888221E-3"/>
                  <c:y val="0.18004265091863519"/>
                </c:manualLayout>
              </c:layout>
              <c:numFmt formatCode="General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/>
                  </a:solidFill>
                </a:ln>
              </c:spPr>
            </c:trendlineLbl>
          </c:trendline>
          <c:cat>
            <c:numRef>
              <c:f>'Hwy 212'!$A$2:$A$11</c:f>
              <c:numCache>
                <c:formatCode>m/d/yyyy</c:formatCode>
                <c:ptCount val="10"/>
                <c:pt idx="0">
                  <c:v>40084</c:v>
                </c:pt>
                <c:pt idx="1">
                  <c:v>40109</c:v>
                </c:pt>
                <c:pt idx="2">
                  <c:v>40112</c:v>
                </c:pt>
                <c:pt idx="3">
                  <c:v>40140</c:v>
                </c:pt>
                <c:pt idx="4">
                  <c:v>40162</c:v>
                </c:pt>
                <c:pt idx="5">
                  <c:v>40203</c:v>
                </c:pt>
                <c:pt idx="6">
                  <c:v>40220</c:v>
                </c:pt>
                <c:pt idx="7">
                  <c:v>40259</c:v>
                </c:pt>
                <c:pt idx="8">
                  <c:v>40270</c:v>
                </c:pt>
                <c:pt idx="9">
                  <c:v>40322</c:v>
                </c:pt>
              </c:numCache>
            </c:numRef>
          </c:cat>
          <c:val>
            <c:numRef>
              <c:f>'Hwy 212'!$D$2:$D$11</c:f>
              <c:numCache>
                <c:formatCode>0.00</c:formatCode>
                <c:ptCount val="10"/>
                <c:pt idx="0">
                  <c:v>7.78</c:v>
                </c:pt>
                <c:pt idx="1">
                  <c:v>7.2</c:v>
                </c:pt>
                <c:pt idx="2">
                  <c:v>7.97</c:v>
                </c:pt>
                <c:pt idx="3">
                  <c:v>10.199999999999999</c:v>
                </c:pt>
                <c:pt idx="4">
                  <c:v>11</c:v>
                </c:pt>
                <c:pt idx="5">
                  <c:v>10.3</c:v>
                </c:pt>
                <c:pt idx="6">
                  <c:v>9.9</c:v>
                </c:pt>
                <c:pt idx="7">
                  <c:v>10.6</c:v>
                </c:pt>
                <c:pt idx="8">
                  <c:v>9.9</c:v>
                </c:pt>
                <c:pt idx="9">
                  <c:v>9.8000000000000007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0270464"/>
        <c:axId val="60272000"/>
      </c:lineChart>
      <c:dateAx>
        <c:axId val="60270464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60272000"/>
        <c:crosses val="autoZero"/>
        <c:auto val="1"/>
        <c:lblOffset val="100"/>
        <c:baseTimeUnit val="days"/>
      </c:dateAx>
      <c:valAx>
        <c:axId val="602720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Dissolved</a:t>
                </a:r>
                <a:r>
                  <a:rPr lang="en-US" baseline="0"/>
                  <a:t> Oxygen </a:t>
                </a:r>
                <a:r>
                  <a:rPr lang="en-US"/>
                  <a:t>(mg/L)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602704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/>
              <a:t>Hwy 212 &amp; NF Deep Creek 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'Hwy 212'!$E$1</c:f>
              <c:strCache>
                <c:ptCount val="1"/>
                <c:pt idx="0">
                  <c:v>Conductivity uS</c:v>
                </c:pt>
              </c:strCache>
            </c:strRef>
          </c:tx>
          <c:dLbls>
            <c:delete val="1"/>
          </c:dLbls>
          <c:trendline>
            <c:trendlineType val="linear"/>
            <c:dispRSqr val="1"/>
            <c:dispEq val="1"/>
            <c:trendlineLbl>
              <c:layout>
                <c:manualLayout>
                  <c:x val="-0.28288298337707901"/>
                  <c:y val="-0.1694287693205016"/>
                </c:manualLayout>
              </c:layout>
              <c:numFmt formatCode="General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/>
                  </a:solidFill>
                </a:ln>
              </c:spPr>
            </c:trendlineLbl>
          </c:trendline>
          <c:cat>
            <c:numRef>
              <c:f>'Hwy 212'!$A$2:$A$11</c:f>
              <c:numCache>
                <c:formatCode>m/d/yyyy</c:formatCode>
                <c:ptCount val="10"/>
                <c:pt idx="0">
                  <c:v>40084</c:v>
                </c:pt>
                <c:pt idx="1">
                  <c:v>40109</c:v>
                </c:pt>
                <c:pt idx="2">
                  <c:v>40112</c:v>
                </c:pt>
                <c:pt idx="3">
                  <c:v>40140</c:v>
                </c:pt>
                <c:pt idx="4">
                  <c:v>40162</c:v>
                </c:pt>
                <c:pt idx="5">
                  <c:v>40203</c:v>
                </c:pt>
                <c:pt idx="6">
                  <c:v>40220</c:v>
                </c:pt>
                <c:pt idx="7">
                  <c:v>40259</c:v>
                </c:pt>
                <c:pt idx="8">
                  <c:v>40270</c:v>
                </c:pt>
                <c:pt idx="9">
                  <c:v>40322</c:v>
                </c:pt>
              </c:numCache>
            </c:numRef>
          </c:cat>
          <c:val>
            <c:numRef>
              <c:f>'Hwy 212'!$E$2:$E$11</c:f>
              <c:numCache>
                <c:formatCode>0.0</c:formatCode>
                <c:ptCount val="10"/>
                <c:pt idx="0">
                  <c:v>149.4</c:v>
                </c:pt>
                <c:pt idx="1">
                  <c:v>97.7</c:v>
                </c:pt>
                <c:pt idx="2">
                  <c:v>116.7</c:v>
                </c:pt>
                <c:pt idx="3">
                  <c:v>67.8</c:v>
                </c:pt>
                <c:pt idx="4">
                  <c:v>68.3</c:v>
                </c:pt>
                <c:pt idx="5">
                  <c:v>61.1</c:v>
                </c:pt>
                <c:pt idx="6">
                  <c:v>58.6</c:v>
                </c:pt>
                <c:pt idx="7">
                  <c:v>277</c:v>
                </c:pt>
                <c:pt idx="8">
                  <c:v>59.9</c:v>
                </c:pt>
                <c:pt idx="9">
                  <c:v>22.1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0371328"/>
        <c:axId val="60372864"/>
      </c:lineChart>
      <c:dateAx>
        <c:axId val="60371328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60372864"/>
        <c:crosses val="autoZero"/>
        <c:auto val="1"/>
        <c:lblOffset val="100"/>
        <c:baseTimeUnit val="days"/>
      </c:dateAx>
      <c:valAx>
        <c:axId val="60372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Conductivity (uS)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crossAx val="603713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/>
              <a:t>Hwy 212 &amp; NF Deep Creek 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'Hwy 212'!$F$1</c:f>
              <c:strCache>
                <c:ptCount val="1"/>
                <c:pt idx="0">
                  <c:v>Turbidity NTU</c:v>
                </c:pt>
              </c:strCache>
            </c:strRef>
          </c:tx>
          <c:dLbls>
            <c:delete val="1"/>
          </c:dLbls>
          <c:trendline>
            <c:trendlineType val="linear"/>
            <c:dispRSqr val="1"/>
            <c:dispEq val="1"/>
            <c:trendlineLbl>
              <c:layout>
                <c:manualLayout>
                  <c:x val="-1.907917760279966E-2"/>
                  <c:y val="-0.25892716535433113"/>
                </c:manualLayout>
              </c:layout>
              <c:numFmt formatCode="General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/>
                  </a:solidFill>
                </a:ln>
              </c:spPr>
            </c:trendlineLbl>
          </c:trendline>
          <c:cat>
            <c:numRef>
              <c:f>'Hwy 212'!$A$2:$A$11</c:f>
              <c:numCache>
                <c:formatCode>m/d/yyyy</c:formatCode>
                <c:ptCount val="10"/>
                <c:pt idx="0">
                  <c:v>40084</c:v>
                </c:pt>
                <c:pt idx="1">
                  <c:v>40109</c:v>
                </c:pt>
                <c:pt idx="2">
                  <c:v>40112</c:v>
                </c:pt>
                <c:pt idx="3">
                  <c:v>40140</c:v>
                </c:pt>
                <c:pt idx="4">
                  <c:v>40162</c:v>
                </c:pt>
                <c:pt idx="5">
                  <c:v>40203</c:v>
                </c:pt>
                <c:pt idx="6">
                  <c:v>40220</c:v>
                </c:pt>
                <c:pt idx="7">
                  <c:v>40259</c:v>
                </c:pt>
                <c:pt idx="8">
                  <c:v>40270</c:v>
                </c:pt>
                <c:pt idx="9">
                  <c:v>40322</c:v>
                </c:pt>
              </c:numCache>
            </c:numRef>
          </c:cat>
          <c:val>
            <c:numRef>
              <c:f>'Hwy 212'!$F$2:$F$11</c:f>
              <c:numCache>
                <c:formatCode>0.00</c:formatCode>
                <c:ptCount val="10"/>
                <c:pt idx="0">
                  <c:v>6.16</c:v>
                </c:pt>
                <c:pt idx="1">
                  <c:v>190</c:v>
                </c:pt>
                <c:pt idx="2">
                  <c:v>6.9</c:v>
                </c:pt>
                <c:pt idx="3">
                  <c:v>22.1</c:v>
                </c:pt>
                <c:pt idx="4">
                  <c:v>100</c:v>
                </c:pt>
                <c:pt idx="5">
                  <c:v>50.9</c:v>
                </c:pt>
                <c:pt idx="6">
                  <c:v>20.100000000000001</c:v>
                </c:pt>
                <c:pt idx="7">
                  <c:v>10.8</c:v>
                </c:pt>
                <c:pt idx="8">
                  <c:v>46.2</c:v>
                </c:pt>
                <c:pt idx="9">
                  <c:v>19.399999999999999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2697600"/>
        <c:axId val="102703488"/>
      </c:lineChart>
      <c:dateAx>
        <c:axId val="10269760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02703488"/>
        <c:crosses val="autoZero"/>
        <c:auto val="1"/>
        <c:lblOffset val="100"/>
        <c:baseTimeUnit val="days"/>
      </c:dateAx>
      <c:valAx>
        <c:axId val="10270348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Turbidity (NTU)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10269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/>
              <a:t>Hwy 212 &amp; NF Deep Creek 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'Hwy 212'!$G$1</c:f>
              <c:strCache>
                <c:ptCount val="1"/>
                <c:pt idx="0">
                  <c:v>pH Std Unit</c:v>
                </c:pt>
              </c:strCache>
            </c:strRef>
          </c:tx>
          <c:dLbls>
            <c:delete val="1"/>
          </c:dLbls>
          <c:trendline>
            <c:trendlineType val="linear"/>
            <c:dispRSqr val="1"/>
            <c:dispEq val="1"/>
            <c:trendlineLbl>
              <c:layout>
                <c:manualLayout>
                  <c:x val="-1.6212817147856523E-2"/>
                  <c:y val="0.16339093030037921"/>
                </c:manualLayout>
              </c:layout>
              <c:numFmt formatCode="General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/>
                  </a:solidFill>
                </a:ln>
              </c:spPr>
            </c:trendlineLbl>
          </c:trendline>
          <c:cat>
            <c:numRef>
              <c:f>'Hwy 212'!$A$2:$A$11</c:f>
              <c:numCache>
                <c:formatCode>m/d/yyyy</c:formatCode>
                <c:ptCount val="10"/>
                <c:pt idx="0">
                  <c:v>40084</c:v>
                </c:pt>
                <c:pt idx="1">
                  <c:v>40109</c:v>
                </c:pt>
                <c:pt idx="2">
                  <c:v>40112</c:v>
                </c:pt>
                <c:pt idx="3">
                  <c:v>40140</c:v>
                </c:pt>
                <c:pt idx="4">
                  <c:v>40162</c:v>
                </c:pt>
                <c:pt idx="5">
                  <c:v>40203</c:v>
                </c:pt>
                <c:pt idx="6">
                  <c:v>40220</c:v>
                </c:pt>
                <c:pt idx="7">
                  <c:v>40259</c:v>
                </c:pt>
                <c:pt idx="8">
                  <c:v>40270</c:v>
                </c:pt>
                <c:pt idx="9">
                  <c:v>40322</c:v>
                </c:pt>
              </c:numCache>
            </c:numRef>
          </c:cat>
          <c:val>
            <c:numRef>
              <c:f>'Hwy 212'!$G$2:$G$11</c:f>
              <c:numCache>
                <c:formatCode>0.0</c:formatCode>
                <c:ptCount val="10"/>
                <c:pt idx="0">
                  <c:v>6.2</c:v>
                </c:pt>
                <c:pt idx="1">
                  <c:v>6.7</c:v>
                </c:pt>
                <c:pt idx="2">
                  <c:v>6.9</c:v>
                </c:pt>
                <c:pt idx="3">
                  <c:v>6.5</c:v>
                </c:pt>
                <c:pt idx="4">
                  <c:v>6.1</c:v>
                </c:pt>
                <c:pt idx="5">
                  <c:v>6</c:v>
                </c:pt>
                <c:pt idx="6">
                  <c:v>5.9</c:v>
                </c:pt>
                <c:pt idx="7">
                  <c:v>6.6</c:v>
                </c:pt>
                <c:pt idx="8">
                  <c:v>5.3</c:v>
                </c:pt>
                <c:pt idx="9">
                  <c:v>5.6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2724736"/>
        <c:axId val="102726272"/>
      </c:lineChart>
      <c:dateAx>
        <c:axId val="102724736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02726272"/>
        <c:crosses val="autoZero"/>
        <c:auto val="1"/>
        <c:lblOffset val="100"/>
        <c:baseTimeUnit val="days"/>
      </c:dateAx>
      <c:valAx>
        <c:axId val="1027262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pH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crossAx val="1027247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Figure</a:t>
            </a:r>
            <a:r>
              <a:rPr lang="en-US" baseline="0"/>
              <a:t> 5. </a:t>
            </a:r>
            <a:r>
              <a:rPr lang="en-US"/>
              <a:t>Average Dissolved Oxygen (95% CI)  </a:t>
            </a:r>
          </a:p>
        </c:rich>
      </c:tx>
      <c:layout>
        <c:manualLayout>
          <c:xMode val="edge"/>
          <c:yMode val="edge"/>
          <c:x val="0.3669412220741613"/>
          <c:y val="2.255625887101827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39604350533013"/>
          <c:y val="0.22580666107477387"/>
          <c:w val="0.81603648506015958"/>
          <c:h val="0.49379712434708961"/>
        </c:manualLayout>
      </c:layout>
      <c:lineChart>
        <c:grouping val="standard"/>
        <c:varyColors val="0"/>
        <c:ser>
          <c:idx val="0"/>
          <c:order val="0"/>
          <c:tx>
            <c:strRef>
              <c:f>Summary!$B$16</c:f>
              <c:strCache>
                <c:ptCount val="1"/>
                <c:pt idx="0">
                  <c:v>Average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Summary!$E$17:$E$27</c:f>
                <c:numCache>
                  <c:formatCode>General</c:formatCode>
                  <c:ptCount val="11"/>
                  <c:pt idx="0">
                    <c:v>1.2231991349462799</c:v>
                  </c:pt>
                  <c:pt idx="1">
                    <c:v>0.61475083219058124</c:v>
                  </c:pt>
                  <c:pt idx="2">
                    <c:v>0.54646793395810933</c:v>
                  </c:pt>
                  <c:pt idx="3">
                    <c:v>0.74815111022661918</c:v>
                  </c:pt>
                  <c:pt idx="4">
                    <c:v>0.81541261048215807</c:v>
                  </c:pt>
                  <c:pt idx="5">
                    <c:v>0.59018280030663184</c:v>
                  </c:pt>
                  <c:pt idx="7">
                    <c:v>0.56292922783912669</c:v>
                  </c:pt>
                  <c:pt idx="8">
                    <c:v>1.0949398876244762</c:v>
                  </c:pt>
                  <c:pt idx="9">
                    <c:v>0.49135922591204995</c:v>
                  </c:pt>
                  <c:pt idx="10">
                    <c:v>0.55132198295450607</c:v>
                  </c:pt>
                </c:numCache>
              </c:numRef>
            </c:plus>
            <c:minus>
              <c:numRef>
                <c:f>Summary!$E$17:$E$27</c:f>
                <c:numCache>
                  <c:formatCode>General</c:formatCode>
                  <c:ptCount val="11"/>
                  <c:pt idx="0">
                    <c:v>1.2231991349462799</c:v>
                  </c:pt>
                  <c:pt idx="1">
                    <c:v>0.61475083219058124</c:v>
                  </c:pt>
                  <c:pt idx="2">
                    <c:v>0.54646793395810933</c:v>
                  </c:pt>
                  <c:pt idx="3">
                    <c:v>0.74815111022661918</c:v>
                  </c:pt>
                  <c:pt idx="4">
                    <c:v>0.81541261048215807</c:v>
                  </c:pt>
                  <c:pt idx="5">
                    <c:v>0.59018280030663184</c:v>
                  </c:pt>
                  <c:pt idx="7">
                    <c:v>0.56292922783912669</c:v>
                  </c:pt>
                  <c:pt idx="8">
                    <c:v>1.0949398876244762</c:v>
                  </c:pt>
                  <c:pt idx="9">
                    <c:v>0.49135922591204995</c:v>
                  </c:pt>
                  <c:pt idx="10">
                    <c:v>0.55132198295450607</c:v>
                  </c:pt>
                </c:numCache>
              </c:numRef>
            </c:minus>
          </c:errBars>
          <c:cat>
            <c:strRef>
              <c:f>Data!$B$3:$B$13</c:f>
              <c:strCache>
                <c:ptCount val="11"/>
                <c:pt idx="0">
                  <c:v>Welling/Dolan Cr.</c:v>
                </c:pt>
                <c:pt idx="1">
                  <c:v>Compton/Dolan</c:v>
                </c:pt>
                <c:pt idx="2">
                  <c:v>Brooks/Doane Cr.</c:v>
                </c:pt>
                <c:pt idx="3">
                  <c:v>312th/Dolan Cr.</c:v>
                </c:pt>
                <c:pt idx="4">
                  <c:v>Hwy 212/ NF Deep Cr.</c:v>
                </c:pt>
                <c:pt idx="5">
                  <c:v>Richey/NF Deep Cr.</c:v>
                </c:pt>
                <c:pt idx="7">
                  <c:v>Trubel/Tickle Cr.</c:v>
                </c:pt>
                <c:pt idx="8">
                  <c:v>Langensand/Tickle Cr.</c:v>
                </c:pt>
                <c:pt idx="9">
                  <c:v>362/Tickle Cr.</c:v>
                </c:pt>
                <c:pt idx="10">
                  <c:v>Tickle Cr Rd/Tickle Cr.</c:v>
                </c:pt>
              </c:strCache>
            </c:strRef>
          </c:cat>
          <c:val>
            <c:numRef>
              <c:f>Summary!$B$17:$B$27</c:f>
              <c:numCache>
                <c:formatCode>0.00</c:formatCode>
                <c:ptCount val="11"/>
                <c:pt idx="0">
                  <c:v>8.8680000000000003</c:v>
                </c:pt>
                <c:pt idx="1">
                  <c:v>9.8144444444444439</c:v>
                </c:pt>
                <c:pt idx="2">
                  <c:v>10.298</c:v>
                </c:pt>
                <c:pt idx="3">
                  <c:v>9.8130000000000006</c:v>
                </c:pt>
                <c:pt idx="4">
                  <c:v>9.4649999999999999</c:v>
                </c:pt>
                <c:pt idx="5">
                  <c:v>10.085000000000001</c:v>
                </c:pt>
                <c:pt idx="7">
                  <c:v>10.46</c:v>
                </c:pt>
                <c:pt idx="8">
                  <c:v>10.852</c:v>
                </c:pt>
                <c:pt idx="9">
                  <c:v>10.524999999999999</c:v>
                </c:pt>
                <c:pt idx="10">
                  <c:v>10.77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15872"/>
        <c:axId val="48628096"/>
      </c:lineChart>
      <c:catAx>
        <c:axId val="59615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n-US"/>
          </a:p>
        </c:txPr>
        <c:crossAx val="48628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628096"/>
        <c:scaling>
          <c:orientation val="minMax"/>
          <c:max val="16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59615872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" l="0.75000000000000155" r="0.75000000000000155" t="1" header="0.5" footer="0.5"/>
    <c:pageSetup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/>
              <a:t>Hwy 212 &amp; NF Deep Creek 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'Hwy 212'!$H$1</c:f>
              <c:strCache>
                <c:ptCount val="1"/>
                <c:pt idx="0">
                  <c:v>E.Coli (Coliert) MPN/100</c:v>
                </c:pt>
              </c:strCache>
            </c:strRef>
          </c:tx>
          <c:dLbls>
            <c:delete val="1"/>
          </c:dLbls>
          <c:trendline>
            <c:trendlineType val="linear"/>
            <c:dispRSqr val="1"/>
            <c:dispEq val="1"/>
            <c:trendlineLbl>
              <c:layout>
                <c:manualLayout>
                  <c:x val="-2.6048775153105892E-2"/>
                  <c:y val="-0.27104075532225191"/>
                </c:manualLayout>
              </c:layout>
              <c:numFmt formatCode="General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/>
                  </a:solidFill>
                </a:ln>
              </c:spPr>
            </c:trendlineLbl>
          </c:trendline>
          <c:cat>
            <c:numRef>
              <c:f>'Hwy 212'!$A$2:$A$11</c:f>
              <c:numCache>
                <c:formatCode>m/d/yyyy</c:formatCode>
                <c:ptCount val="10"/>
                <c:pt idx="0">
                  <c:v>40084</c:v>
                </c:pt>
                <c:pt idx="1">
                  <c:v>40109</c:v>
                </c:pt>
                <c:pt idx="2">
                  <c:v>40112</c:v>
                </c:pt>
                <c:pt idx="3">
                  <c:v>40140</c:v>
                </c:pt>
                <c:pt idx="4">
                  <c:v>40162</c:v>
                </c:pt>
                <c:pt idx="5">
                  <c:v>40203</c:v>
                </c:pt>
                <c:pt idx="6">
                  <c:v>40220</c:v>
                </c:pt>
                <c:pt idx="7">
                  <c:v>40259</c:v>
                </c:pt>
                <c:pt idx="8">
                  <c:v>40270</c:v>
                </c:pt>
                <c:pt idx="9">
                  <c:v>40322</c:v>
                </c:pt>
              </c:numCache>
            </c:numRef>
          </c:cat>
          <c:val>
            <c:numRef>
              <c:f>'Hwy 212'!$H$2:$H$11</c:f>
              <c:numCache>
                <c:formatCode>0</c:formatCode>
                <c:ptCount val="10"/>
                <c:pt idx="0">
                  <c:v>74</c:v>
                </c:pt>
                <c:pt idx="1">
                  <c:v>921</c:v>
                </c:pt>
                <c:pt idx="2">
                  <c:v>1046</c:v>
                </c:pt>
                <c:pt idx="3">
                  <c:v>345</c:v>
                </c:pt>
                <c:pt idx="4">
                  <c:v>766</c:v>
                </c:pt>
                <c:pt idx="5">
                  <c:v>82</c:v>
                </c:pt>
                <c:pt idx="6">
                  <c:v>24</c:v>
                </c:pt>
                <c:pt idx="7">
                  <c:v>50</c:v>
                </c:pt>
                <c:pt idx="8">
                  <c:v>365</c:v>
                </c:pt>
                <c:pt idx="9">
                  <c:v>579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2747520"/>
        <c:axId val="102765696"/>
      </c:lineChart>
      <c:dateAx>
        <c:axId val="10274752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02765696"/>
        <c:crosses val="autoZero"/>
        <c:auto val="1"/>
        <c:lblOffset val="100"/>
        <c:baseTimeUnit val="days"/>
      </c:dateAx>
      <c:valAx>
        <c:axId val="1027656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 i="1"/>
                  <a:t>E.</a:t>
                </a:r>
                <a:r>
                  <a:rPr lang="en-US" i="1" baseline="0"/>
                  <a:t> Coli </a:t>
                </a:r>
                <a:r>
                  <a:rPr lang="en-US" i="0" baseline="0"/>
                  <a:t>(MPN/100)</a:t>
                </a:r>
                <a:endParaRPr lang="en-US" i="1"/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crossAx val="1027475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/>
              <a:t>Hwy 212 &amp; NF Deep Creek 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'Hwy 212'!$I$1</c:f>
              <c:strCache>
                <c:ptCount val="1"/>
                <c:pt idx="0">
                  <c:v>Nitrate/Nitrite mg/L</c:v>
                </c:pt>
              </c:strCache>
            </c:strRef>
          </c:tx>
          <c:dLbls>
            <c:delete val="1"/>
          </c:dLbls>
          <c:trendline>
            <c:trendlineType val="linear"/>
            <c:dispRSqr val="1"/>
            <c:dispEq val="1"/>
            <c:trendlineLbl>
              <c:layout>
                <c:manualLayout>
                  <c:x val="4.7987751531058714E-4"/>
                  <c:y val="0.25666447944006998"/>
                </c:manualLayout>
              </c:layout>
              <c:numFmt formatCode="General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/>
                  </a:solidFill>
                </a:ln>
              </c:spPr>
            </c:trendlineLbl>
          </c:trendline>
          <c:cat>
            <c:numRef>
              <c:f>'Hwy 212'!$A$2:$A$11</c:f>
              <c:numCache>
                <c:formatCode>m/d/yyyy</c:formatCode>
                <c:ptCount val="10"/>
                <c:pt idx="0">
                  <c:v>40084</c:v>
                </c:pt>
                <c:pt idx="1">
                  <c:v>40109</c:v>
                </c:pt>
                <c:pt idx="2">
                  <c:v>40112</c:v>
                </c:pt>
                <c:pt idx="3">
                  <c:v>40140</c:v>
                </c:pt>
                <c:pt idx="4">
                  <c:v>40162</c:v>
                </c:pt>
                <c:pt idx="5">
                  <c:v>40203</c:v>
                </c:pt>
                <c:pt idx="6">
                  <c:v>40220</c:v>
                </c:pt>
                <c:pt idx="7">
                  <c:v>40259</c:v>
                </c:pt>
                <c:pt idx="8">
                  <c:v>40270</c:v>
                </c:pt>
                <c:pt idx="9">
                  <c:v>40322</c:v>
                </c:pt>
              </c:numCache>
            </c:numRef>
          </c:cat>
          <c:val>
            <c:numRef>
              <c:f>'Hwy 212'!$I$2:$I$11</c:f>
              <c:numCache>
                <c:formatCode>0.00</c:formatCode>
                <c:ptCount val="10"/>
                <c:pt idx="0">
                  <c:v>0.1</c:v>
                </c:pt>
                <c:pt idx="1">
                  <c:v>0.72</c:v>
                </c:pt>
                <c:pt idx="2">
                  <c:v>0.98</c:v>
                </c:pt>
                <c:pt idx="3">
                  <c:v>2.87</c:v>
                </c:pt>
                <c:pt idx="4">
                  <c:v>1.85</c:v>
                </c:pt>
                <c:pt idx="5">
                  <c:v>2.41</c:v>
                </c:pt>
                <c:pt idx="6">
                  <c:v>2</c:v>
                </c:pt>
                <c:pt idx="7">
                  <c:v>1.56</c:v>
                </c:pt>
                <c:pt idx="8">
                  <c:v>2.2400000000000002</c:v>
                </c:pt>
                <c:pt idx="9">
                  <c:v>2.15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2803328"/>
        <c:axId val="102804864"/>
      </c:lineChart>
      <c:dateAx>
        <c:axId val="102803328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02804864"/>
        <c:crosses val="autoZero"/>
        <c:auto val="1"/>
        <c:lblOffset val="100"/>
        <c:baseTimeUnit val="days"/>
      </c:dateAx>
      <c:valAx>
        <c:axId val="102804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 i="0"/>
                  <a:t>Nitrate/Nitrite (mg/L)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1028033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/>
              <a:t>Hwy 212 &amp; NF Deep Creek 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'Hwy 212'!$J$1</c:f>
              <c:strCache>
                <c:ptCount val="1"/>
                <c:pt idx="0">
                  <c:v>TSS mg/L</c:v>
                </c:pt>
              </c:strCache>
            </c:strRef>
          </c:tx>
          <c:dLbls>
            <c:delete val="1"/>
          </c:dLbls>
          <c:trendline>
            <c:trendlineType val="linear"/>
            <c:dispRSqr val="1"/>
            <c:dispEq val="1"/>
            <c:trendlineLbl>
              <c:layout>
                <c:manualLayout>
                  <c:x val="8.7281277340332409E-3"/>
                  <c:y val="-0.38214165937591132"/>
                </c:manualLayout>
              </c:layout>
              <c:numFmt formatCode="General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/>
                  </a:solidFill>
                </a:ln>
              </c:spPr>
            </c:trendlineLbl>
          </c:trendline>
          <c:cat>
            <c:numRef>
              <c:f>'Hwy 212'!$A$2:$A$11</c:f>
              <c:numCache>
                <c:formatCode>m/d/yyyy</c:formatCode>
                <c:ptCount val="10"/>
                <c:pt idx="0">
                  <c:v>40084</c:v>
                </c:pt>
                <c:pt idx="1">
                  <c:v>40109</c:v>
                </c:pt>
                <c:pt idx="2">
                  <c:v>40112</c:v>
                </c:pt>
                <c:pt idx="3">
                  <c:v>40140</c:v>
                </c:pt>
                <c:pt idx="4">
                  <c:v>40162</c:v>
                </c:pt>
                <c:pt idx="5">
                  <c:v>40203</c:v>
                </c:pt>
                <c:pt idx="6">
                  <c:v>40220</c:v>
                </c:pt>
                <c:pt idx="7">
                  <c:v>40259</c:v>
                </c:pt>
                <c:pt idx="8">
                  <c:v>40270</c:v>
                </c:pt>
                <c:pt idx="9">
                  <c:v>40322</c:v>
                </c:pt>
              </c:numCache>
            </c:numRef>
          </c:cat>
          <c:val>
            <c:numRef>
              <c:f>'Hwy 212'!$J$2:$J$11</c:f>
              <c:numCache>
                <c:formatCode>0.0</c:formatCode>
                <c:ptCount val="10"/>
                <c:pt idx="0">
                  <c:v>3.2</c:v>
                </c:pt>
                <c:pt idx="1">
                  <c:v>81.3</c:v>
                </c:pt>
                <c:pt idx="2">
                  <c:v>24.3</c:v>
                </c:pt>
                <c:pt idx="3">
                  <c:v>7.4</c:v>
                </c:pt>
                <c:pt idx="4">
                  <c:v>66</c:v>
                </c:pt>
                <c:pt idx="5">
                  <c:v>12</c:v>
                </c:pt>
                <c:pt idx="6">
                  <c:v>6</c:v>
                </c:pt>
                <c:pt idx="7">
                  <c:v>5</c:v>
                </c:pt>
                <c:pt idx="8">
                  <c:v>28</c:v>
                </c:pt>
                <c:pt idx="9">
                  <c:v>7.2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3170432"/>
        <c:axId val="103171968"/>
      </c:lineChart>
      <c:dateAx>
        <c:axId val="103170432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03171968"/>
        <c:crosses val="autoZero"/>
        <c:auto val="1"/>
        <c:lblOffset val="100"/>
        <c:baseTimeUnit val="days"/>
      </c:dateAx>
      <c:valAx>
        <c:axId val="1031719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 i="0"/>
                  <a:t>Total</a:t>
                </a:r>
                <a:r>
                  <a:rPr lang="en-US" i="0" baseline="0"/>
                  <a:t> Suspended Solids</a:t>
                </a:r>
                <a:r>
                  <a:rPr lang="en-US" i="0"/>
                  <a:t> (mg/L)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crossAx val="1031704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312th </a:t>
            </a:r>
            <a:r>
              <a:rPr lang="en-US" baseline="0"/>
              <a:t>&amp; Dolan Creek 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'312th'!$C$1</c:f>
              <c:strCache>
                <c:ptCount val="1"/>
                <c:pt idx="0">
                  <c:v>Total Phosphorus mg/L</c:v>
                </c:pt>
              </c:strCache>
            </c:strRef>
          </c:tx>
          <c:dLbls>
            <c:delete val="1"/>
          </c:dLbls>
          <c:trendline>
            <c:trendlineType val="linear"/>
            <c:dispRSqr val="1"/>
            <c:dispEq val="1"/>
            <c:trendlineLbl>
              <c:layout>
                <c:manualLayout>
                  <c:x val="8.5454943132108659E-3"/>
                  <c:y val="-0.2146507728200642"/>
                </c:manualLayout>
              </c:layout>
              <c:numFmt formatCode="General" sourceLinked="0"/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</c:spPr>
            </c:trendlineLbl>
          </c:trendline>
          <c:cat>
            <c:numRef>
              <c:f>'312th'!$A$2:$A$11</c:f>
              <c:numCache>
                <c:formatCode>m/d/yyyy</c:formatCode>
                <c:ptCount val="10"/>
                <c:pt idx="0">
                  <c:v>40084</c:v>
                </c:pt>
                <c:pt idx="1">
                  <c:v>40109</c:v>
                </c:pt>
                <c:pt idx="2">
                  <c:v>40112</c:v>
                </c:pt>
                <c:pt idx="3">
                  <c:v>40140</c:v>
                </c:pt>
                <c:pt idx="4">
                  <c:v>40162</c:v>
                </c:pt>
                <c:pt idx="5">
                  <c:v>40203</c:v>
                </c:pt>
                <c:pt idx="6">
                  <c:v>40220</c:v>
                </c:pt>
                <c:pt idx="7">
                  <c:v>40259</c:v>
                </c:pt>
                <c:pt idx="8">
                  <c:v>40270</c:v>
                </c:pt>
                <c:pt idx="9">
                  <c:v>40322</c:v>
                </c:pt>
              </c:numCache>
            </c:numRef>
          </c:cat>
          <c:val>
            <c:numRef>
              <c:f>'312th'!$C$2:$C$11</c:f>
              <c:numCache>
                <c:formatCode>0.00</c:formatCode>
                <c:ptCount val="10"/>
                <c:pt idx="0">
                  <c:v>0</c:v>
                </c:pt>
                <c:pt idx="1">
                  <c:v>0.14000000000000001</c:v>
                </c:pt>
                <c:pt idx="2">
                  <c:v>0.18</c:v>
                </c:pt>
                <c:pt idx="3">
                  <c:v>0.06</c:v>
                </c:pt>
                <c:pt idx="4">
                  <c:v>0.22</c:v>
                </c:pt>
                <c:pt idx="5">
                  <c:v>0.14000000000000001</c:v>
                </c:pt>
                <c:pt idx="6">
                  <c:v>0.06</c:v>
                </c:pt>
                <c:pt idx="7">
                  <c:v>0</c:v>
                </c:pt>
                <c:pt idx="8">
                  <c:v>0.24</c:v>
                </c:pt>
                <c:pt idx="9">
                  <c:v>0.04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953664"/>
        <c:axId val="99971840"/>
      </c:lineChart>
      <c:dateAx>
        <c:axId val="99953664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99971840"/>
        <c:crosses val="autoZero"/>
        <c:auto val="1"/>
        <c:lblOffset val="100"/>
        <c:baseTimeUnit val="days"/>
      </c:dateAx>
      <c:valAx>
        <c:axId val="999718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Total Phosphorus (mg/L)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999536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/>
              <a:t>312th &amp; Dolan Creek 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'312th'!$D$1</c:f>
              <c:strCache>
                <c:ptCount val="1"/>
                <c:pt idx="0">
                  <c:v>DO mg/L</c:v>
                </c:pt>
              </c:strCache>
            </c:strRef>
          </c:tx>
          <c:dLbls>
            <c:delete val="1"/>
          </c:dLbls>
          <c:trendline>
            <c:trendlineType val="linear"/>
            <c:dispRSqr val="1"/>
            <c:dispEq val="1"/>
            <c:trendlineLbl>
              <c:layout>
                <c:manualLayout>
                  <c:x val="8.7836832895888273E-3"/>
                  <c:y val="0.18004265091863519"/>
                </c:manualLayout>
              </c:layout>
              <c:numFmt formatCode="General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/>
                  </a:solidFill>
                </a:ln>
              </c:spPr>
            </c:trendlineLbl>
          </c:trendline>
          <c:cat>
            <c:numRef>
              <c:f>'312th'!$A$2:$A$11</c:f>
              <c:numCache>
                <c:formatCode>m/d/yyyy</c:formatCode>
                <c:ptCount val="10"/>
                <c:pt idx="0">
                  <c:v>40084</c:v>
                </c:pt>
                <c:pt idx="1">
                  <c:v>40109</c:v>
                </c:pt>
                <c:pt idx="2">
                  <c:v>40112</c:v>
                </c:pt>
                <c:pt idx="3">
                  <c:v>40140</c:v>
                </c:pt>
                <c:pt idx="4">
                  <c:v>40162</c:v>
                </c:pt>
                <c:pt idx="5">
                  <c:v>40203</c:v>
                </c:pt>
                <c:pt idx="6">
                  <c:v>40220</c:v>
                </c:pt>
                <c:pt idx="7">
                  <c:v>40259</c:v>
                </c:pt>
                <c:pt idx="8">
                  <c:v>40270</c:v>
                </c:pt>
                <c:pt idx="9">
                  <c:v>40322</c:v>
                </c:pt>
              </c:numCache>
            </c:numRef>
          </c:cat>
          <c:val>
            <c:numRef>
              <c:f>'312th'!$D$2:$D$11</c:f>
              <c:numCache>
                <c:formatCode>0.00</c:formatCode>
                <c:ptCount val="10"/>
                <c:pt idx="0">
                  <c:v>8</c:v>
                </c:pt>
                <c:pt idx="1">
                  <c:v>8</c:v>
                </c:pt>
                <c:pt idx="2">
                  <c:v>8.48</c:v>
                </c:pt>
                <c:pt idx="3">
                  <c:v>10.8</c:v>
                </c:pt>
                <c:pt idx="4">
                  <c:v>11.3</c:v>
                </c:pt>
                <c:pt idx="5">
                  <c:v>10.7</c:v>
                </c:pt>
                <c:pt idx="6">
                  <c:v>10.199999999999999</c:v>
                </c:pt>
                <c:pt idx="7">
                  <c:v>10.5</c:v>
                </c:pt>
                <c:pt idx="8">
                  <c:v>9.9499999999999993</c:v>
                </c:pt>
                <c:pt idx="9">
                  <c:v>10.199999999999999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993088"/>
        <c:axId val="99994624"/>
      </c:lineChart>
      <c:dateAx>
        <c:axId val="99993088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99994624"/>
        <c:crosses val="autoZero"/>
        <c:auto val="1"/>
        <c:lblOffset val="100"/>
        <c:baseTimeUnit val="days"/>
      </c:dateAx>
      <c:valAx>
        <c:axId val="999946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Dissolved</a:t>
                </a:r>
                <a:r>
                  <a:rPr lang="en-US" baseline="0"/>
                  <a:t> Oxygen </a:t>
                </a:r>
                <a:r>
                  <a:rPr lang="en-US"/>
                  <a:t>(mg/L)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999930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/>
              <a:t>312th &amp; Dolan Creek 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'312th'!$E$1</c:f>
              <c:strCache>
                <c:ptCount val="1"/>
                <c:pt idx="0">
                  <c:v>Conductivity uS</c:v>
                </c:pt>
              </c:strCache>
            </c:strRef>
          </c:tx>
          <c:dLbls>
            <c:delete val="1"/>
          </c:dLbls>
          <c:trendline>
            <c:trendlineType val="linear"/>
            <c:dispRSqr val="1"/>
            <c:dispEq val="1"/>
            <c:trendlineLbl>
              <c:layout>
                <c:manualLayout>
                  <c:x val="-0.28288298337707934"/>
                  <c:y val="-0.1694287693205016"/>
                </c:manualLayout>
              </c:layout>
              <c:numFmt formatCode="General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/>
                  </a:solidFill>
                </a:ln>
              </c:spPr>
            </c:trendlineLbl>
          </c:trendline>
          <c:cat>
            <c:numRef>
              <c:f>'312th'!$A$2:$A$11</c:f>
              <c:numCache>
                <c:formatCode>m/d/yyyy</c:formatCode>
                <c:ptCount val="10"/>
                <c:pt idx="0">
                  <c:v>40084</c:v>
                </c:pt>
                <c:pt idx="1">
                  <c:v>40109</c:v>
                </c:pt>
                <c:pt idx="2">
                  <c:v>40112</c:v>
                </c:pt>
                <c:pt idx="3">
                  <c:v>40140</c:v>
                </c:pt>
                <c:pt idx="4">
                  <c:v>40162</c:v>
                </c:pt>
                <c:pt idx="5">
                  <c:v>40203</c:v>
                </c:pt>
                <c:pt idx="6">
                  <c:v>40220</c:v>
                </c:pt>
                <c:pt idx="7">
                  <c:v>40259</c:v>
                </c:pt>
                <c:pt idx="8">
                  <c:v>40270</c:v>
                </c:pt>
                <c:pt idx="9">
                  <c:v>40322</c:v>
                </c:pt>
              </c:numCache>
            </c:numRef>
          </c:cat>
          <c:val>
            <c:numRef>
              <c:f>'312th'!$E$2:$E$11</c:f>
              <c:numCache>
                <c:formatCode>0.0</c:formatCode>
                <c:ptCount val="10"/>
                <c:pt idx="0">
                  <c:v>155.80000000000001</c:v>
                </c:pt>
                <c:pt idx="1">
                  <c:v>123.2</c:v>
                </c:pt>
                <c:pt idx="2">
                  <c:v>127.3</c:v>
                </c:pt>
                <c:pt idx="3">
                  <c:v>74.5</c:v>
                </c:pt>
                <c:pt idx="4">
                  <c:v>73.400000000000006</c:v>
                </c:pt>
                <c:pt idx="5">
                  <c:v>64.099999999999994</c:v>
                </c:pt>
                <c:pt idx="6">
                  <c:v>66.5</c:v>
                </c:pt>
                <c:pt idx="7">
                  <c:v>554</c:v>
                </c:pt>
                <c:pt idx="8">
                  <c:v>69.3</c:v>
                </c:pt>
                <c:pt idx="9">
                  <c:v>26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044800"/>
        <c:axId val="100046336"/>
      </c:lineChart>
      <c:dateAx>
        <c:axId val="10004480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00046336"/>
        <c:crosses val="autoZero"/>
        <c:auto val="1"/>
        <c:lblOffset val="100"/>
        <c:baseTimeUnit val="days"/>
      </c:dateAx>
      <c:valAx>
        <c:axId val="1000463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Conductivity (uS)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crossAx val="1000448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/>
              <a:t>312th &amp; Dolan Creek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'312th'!$F$1</c:f>
              <c:strCache>
                <c:ptCount val="1"/>
                <c:pt idx="0">
                  <c:v>Turbidity NTU</c:v>
                </c:pt>
              </c:strCache>
            </c:strRef>
          </c:tx>
          <c:dLbls>
            <c:delete val="1"/>
          </c:dLbls>
          <c:trendline>
            <c:trendlineType val="linear"/>
            <c:dispRSqr val="1"/>
            <c:dispEq val="1"/>
            <c:trendlineLbl>
              <c:layout>
                <c:manualLayout>
                  <c:x val="-1.907917760279966E-2"/>
                  <c:y val="-0.25892716535433136"/>
                </c:manualLayout>
              </c:layout>
              <c:numFmt formatCode="General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/>
                  </a:solidFill>
                </a:ln>
              </c:spPr>
            </c:trendlineLbl>
          </c:trendline>
          <c:cat>
            <c:numRef>
              <c:f>'312th'!$A$2:$A$11</c:f>
              <c:numCache>
                <c:formatCode>m/d/yyyy</c:formatCode>
                <c:ptCount val="10"/>
                <c:pt idx="0">
                  <c:v>40084</c:v>
                </c:pt>
                <c:pt idx="1">
                  <c:v>40109</c:v>
                </c:pt>
                <c:pt idx="2">
                  <c:v>40112</c:v>
                </c:pt>
                <c:pt idx="3">
                  <c:v>40140</c:v>
                </c:pt>
                <c:pt idx="4">
                  <c:v>40162</c:v>
                </c:pt>
                <c:pt idx="5">
                  <c:v>40203</c:v>
                </c:pt>
                <c:pt idx="6">
                  <c:v>40220</c:v>
                </c:pt>
                <c:pt idx="7">
                  <c:v>40259</c:v>
                </c:pt>
                <c:pt idx="8">
                  <c:v>40270</c:v>
                </c:pt>
                <c:pt idx="9">
                  <c:v>40322</c:v>
                </c:pt>
              </c:numCache>
            </c:numRef>
          </c:cat>
          <c:val>
            <c:numRef>
              <c:f>'312th'!$F$2:$F$11</c:f>
              <c:numCache>
                <c:formatCode>0.00</c:formatCode>
                <c:ptCount val="10"/>
                <c:pt idx="0">
                  <c:v>7.34</c:v>
                </c:pt>
                <c:pt idx="1">
                  <c:v>55.6</c:v>
                </c:pt>
                <c:pt idx="2">
                  <c:v>93.4</c:v>
                </c:pt>
                <c:pt idx="3">
                  <c:v>33.299999999999997</c:v>
                </c:pt>
                <c:pt idx="4">
                  <c:v>99.1</c:v>
                </c:pt>
                <c:pt idx="5">
                  <c:v>76.7</c:v>
                </c:pt>
                <c:pt idx="6">
                  <c:v>50.7</c:v>
                </c:pt>
                <c:pt idx="7">
                  <c:v>16.3</c:v>
                </c:pt>
                <c:pt idx="8">
                  <c:v>172</c:v>
                </c:pt>
                <c:pt idx="9">
                  <c:v>26.4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083968"/>
        <c:axId val="100093952"/>
      </c:lineChart>
      <c:dateAx>
        <c:axId val="100083968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00093952"/>
        <c:crosses val="autoZero"/>
        <c:auto val="1"/>
        <c:lblOffset val="100"/>
        <c:baseTimeUnit val="days"/>
      </c:dateAx>
      <c:valAx>
        <c:axId val="10009395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Turbidity (NTU)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1000839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/>
              <a:t>312th &amp; Dolan Creek 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'312th'!$G$1</c:f>
              <c:strCache>
                <c:ptCount val="1"/>
                <c:pt idx="0">
                  <c:v>pH Std Unit</c:v>
                </c:pt>
              </c:strCache>
            </c:strRef>
          </c:tx>
          <c:dLbls>
            <c:delete val="1"/>
          </c:dLbls>
          <c:trendline>
            <c:trendlineType val="linear"/>
            <c:dispRSqr val="1"/>
            <c:dispEq val="1"/>
            <c:trendlineLbl>
              <c:layout>
                <c:manualLayout>
                  <c:x val="-1.6212817147856523E-2"/>
                  <c:y val="0.16339093030037921"/>
                </c:manualLayout>
              </c:layout>
              <c:numFmt formatCode="General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/>
                  </a:solidFill>
                </a:ln>
              </c:spPr>
            </c:trendlineLbl>
          </c:trendline>
          <c:cat>
            <c:numRef>
              <c:f>'312th'!$A$2:$A$11</c:f>
              <c:numCache>
                <c:formatCode>m/d/yyyy</c:formatCode>
                <c:ptCount val="10"/>
                <c:pt idx="0">
                  <c:v>40084</c:v>
                </c:pt>
                <c:pt idx="1">
                  <c:v>40109</c:v>
                </c:pt>
                <c:pt idx="2">
                  <c:v>40112</c:v>
                </c:pt>
                <c:pt idx="3">
                  <c:v>40140</c:v>
                </c:pt>
                <c:pt idx="4">
                  <c:v>40162</c:v>
                </c:pt>
                <c:pt idx="5">
                  <c:v>40203</c:v>
                </c:pt>
                <c:pt idx="6">
                  <c:v>40220</c:v>
                </c:pt>
                <c:pt idx="7">
                  <c:v>40259</c:v>
                </c:pt>
                <c:pt idx="8">
                  <c:v>40270</c:v>
                </c:pt>
                <c:pt idx="9">
                  <c:v>40322</c:v>
                </c:pt>
              </c:numCache>
            </c:numRef>
          </c:cat>
          <c:val>
            <c:numRef>
              <c:f>'312th'!$G$2:$G$11</c:f>
              <c:numCache>
                <c:formatCode>0.0</c:formatCode>
                <c:ptCount val="10"/>
                <c:pt idx="0">
                  <c:v>5.9</c:v>
                </c:pt>
                <c:pt idx="1">
                  <c:v>6.7</c:v>
                </c:pt>
                <c:pt idx="2">
                  <c:v>7.1</c:v>
                </c:pt>
                <c:pt idx="3">
                  <c:v>6.2</c:v>
                </c:pt>
                <c:pt idx="4">
                  <c:v>5.8</c:v>
                </c:pt>
                <c:pt idx="5">
                  <c:v>6.1</c:v>
                </c:pt>
                <c:pt idx="6">
                  <c:v>6</c:v>
                </c:pt>
                <c:pt idx="7">
                  <c:v>6.7</c:v>
                </c:pt>
                <c:pt idx="8">
                  <c:v>6.2</c:v>
                </c:pt>
                <c:pt idx="9">
                  <c:v>6.6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127488"/>
        <c:axId val="100129024"/>
      </c:lineChart>
      <c:dateAx>
        <c:axId val="100127488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00129024"/>
        <c:crosses val="autoZero"/>
        <c:auto val="1"/>
        <c:lblOffset val="100"/>
        <c:baseTimeUnit val="days"/>
      </c:dateAx>
      <c:valAx>
        <c:axId val="1001290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pH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crossAx val="100127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/>
              <a:t>312th &amp; Dolan Creek 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'312th'!$H$1</c:f>
              <c:strCache>
                <c:ptCount val="1"/>
                <c:pt idx="0">
                  <c:v>E.Coli (Coliert) MPN/100</c:v>
                </c:pt>
              </c:strCache>
            </c:strRef>
          </c:tx>
          <c:dLbls>
            <c:delete val="1"/>
          </c:dLbls>
          <c:trendline>
            <c:trendlineType val="linear"/>
            <c:dispRSqr val="1"/>
            <c:dispEq val="1"/>
            <c:trendlineLbl>
              <c:layout>
                <c:manualLayout>
                  <c:x val="-2.6048775153105892E-2"/>
                  <c:y val="-0.27104075532225202"/>
                </c:manualLayout>
              </c:layout>
              <c:numFmt formatCode="General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/>
                  </a:solidFill>
                </a:ln>
              </c:spPr>
            </c:trendlineLbl>
          </c:trendline>
          <c:cat>
            <c:numRef>
              <c:f>'312th'!$A$2:$A$11</c:f>
              <c:numCache>
                <c:formatCode>m/d/yyyy</c:formatCode>
                <c:ptCount val="10"/>
                <c:pt idx="0">
                  <c:v>40084</c:v>
                </c:pt>
                <c:pt idx="1">
                  <c:v>40109</c:v>
                </c:pt>
                <c:pt idx="2">
                  <c:v>40112</c:v>
                </c:pt>
                <c:pt idx="3">
                  <c:v>40140</c:v>
                </c:pt>
                <c:pt idx="4">
                  <c:v>40162</c:v>
                </c:pt>
                <c:pt idx="5">
                  <c:v>40203</c:v>
                </c:pt>
                <c:pt idx="6">
                  <c:v>40220</c:v>
                </c:pt>
                <c:pt idx="7">
                  <c:v>40259</c:v>
                </c:pt>
                <c:pt idx="8">
                  <c:v>40270</c:v>
                </c:pt>
                <c:pt idx="9">
                  <c:v>40322</c:v>
                </c:pt>
              </c:numCache>
            </c:numRef>
          </c:cat>
          <c:val>
            <c:numRef>
              <c:f>'312th'!$H$2:$H$11</c:f>
              <c:numCache>
                <c:formatCode>0</c:formatCode>
                <c:ptCount val="10"/>
                <c:pt idx="0">
                  <c:v>365</c:v>
                </c:pt>
                <c:pt idx="1">
                  <c:v>1986</c:v>
                </c:pt>
                <c:pt idx="2">
                  <c:v>178</c:v>
                </c:pt>
                <c:pt idx="3">
                  <c:v>40</c:v>
                </c:pt>
                <c:pt idx="4">
                  <c:v>691</c:v>
                </c:pt>
                <c:pt idx="5">
                  <c:v>72</c:v>
                </c:pt>
                <c:pt idx="6">
                  <c:v>34</c:v>
                </c:pt>
                <c:pt idx="7">
                  <c:v>93</c:v>
                </c:pt>
                <c:pt idx="8">
                  <c:v>148</c:v>
                </c:pt>
                <c:pt idx="9">
                  <c:v>272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3226368"/>
        <c:axId val="103248640"/>
      </c:lineChart>
      <c:dateAx>
        <c:axId val="103226368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03248640"/>
        <c:crosses val="autoZero"/>
        <c:auto val="1"/>
        <c:lblOffset val="100"/>
        <c:baseTimeUnit val="days"/>
      </c:dateAx>
      <c:valAx>
        <c:axId val="1032486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 i="1"/>
                  <a:t>E.</a:t>
                </a:r>
                <a:r>
                  <a:rPr lang="en-US" i="1" baseline="0"/>
                  <a:t> Coli </a:t>
                </a:r>
                <a:r>
                  <a:rPr lang="en-US" i="0" baseline="0"/>
                  <a:t>(MPN/100)</a:t>
                </a:r>
                <a:endParaRPr lang="en-US" i="1"/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crossAx val="1032263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/>
              <a:t>312th &amp; Dolan Creek 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'312th'!$I$1</c:f>
              <c:strCache>
                <c:ptCount val="1"/>
                <c:pt idx="0">
                  <c:v>Nitrate/Nitrite mg/L</c:v>
                </c:pt>
              </c:strCache>
            </c:strRef>
          </c:tx>
          <c:dLbls>
            <c:delete val="1"/>
          </c:dLbls>
          <c:trendline>
            <c:trendlineType val="linear"/>
            <c:dispRSqr val="1"/>
            <c:dispEq val="1"/>
            <c:trendlineLbl>
              <c:layout>
                <c:manualLayout>
                  <c:x val="4.7987751531058731E-4"/>
                  <c:y val="0.25666447944006998"/>
                </c:manualLayout>
              </c:layout>
              <c:numFmt formatCode="General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/>
                  </a:solidFill>
                </a:ln>
              </c:spPr>
            </c:trendlineLbl>
          </c:trendline>
          <c:cat>
            <c:numRef>
              <c:f>'312th'!$A$2:$A$11</c:f>
              <c:numCache>
                <c:formatCode>m/d/yyyy</c:formatCode>
                <c:ptCount val="10"/>
                <c:pt idx="0">
                  <c:v>40084</c:v>
                </c:pt>
                <c:pt idx="1">
                  <c:v>40109</c:v>
                </c:pt>
                <c:pt idx="2">
                  <c:v>40112</c:v>
                </c:pt>
                <c:pt idx="3">
                  <c:v>40140</c:v>
                </c:pt>
                <c:pt idx="4">
                  <c:v>40162</c:v>
                </c:pt>
                <c:pt idx="5">
                  <c:v>40203</c:v>
                </c:pt>
                <c:pt idx="6">
                  <c:v>40220</c:v>
                </c:pt>
                <c:pt idx="7">
                  <c:v>40259</c:v>
                </c:pt>
                <c:pt idx="8">
                  <c:v>40270</c:v>
                </c:pt>
                <c:pt idx="9">
                  <c:v>40322</c:v>
                </c:pt>
              </c:numCache>
            </c:numRef>
          </c:cat>
          <c:val>
            <c:numRef>
              <c:f>'312th'!$I$2:$I$11</c:f>
              <c:numCache>
                <c:formatCode>0.00</c:formatCode>
                <c:ptCount val="10"/>
                <c:pt idx="0">
                  <c:v>0.15</c:v>
                </c:pt>
                <c:pt idx="1">
                  <c:v>0.82</c:v>
                </c:pt>
                <c:pt idx="2">
                  <c:v>0.96</c:v>
                </c:pt>
                <c:pt idx="3">
                  <c:v>2.97</c:v>
                </c:pt>
                <c:pt idx="4">
                  <c:v>2.38</c:v>
                </c:pt>
                <c:pt idx="5">
                  <c:v>2.71</c:v>
                </c:pt>
                <c:pt idx="6">
                  <c:v>2.59</c:v>
                </c:pt>
                <c:pt idx="7">
                  <c:v>1.86</c:v>
                </c:pt>
                <c:pt idx="8">
                  <c:v>2.76</c:v>
                </c:pt>
                <c:pt idx="9">
                  <c:v>2.4500000000000002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3269888"/>
        <c:axId val="103271424"/>
      </c:lineChart>
      <c:dateAx>
        <c:axId val="103269888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03271424"/>
        <c:crosses val="autoZero"/>
        <c:auto val="1"/>
        <c:lblOffset val="100"/>
        <c:baseTimeUnit val="days"/>
      </c:dateAx>
      <c:valAx>
        <c:axId val="1032714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 i="0"/>
                  <a:t>Nitrate/Nitrite (mg/L)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1032698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Figure 4.  Dissolved Oxygen 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Data!$A$3</c:f>
              <c:strCache>
                <c:ptCount val="1"/>
                <c:pt idx="0">
                  <c:v>9/28/2009</c:v>
                </c:pt>
              </c:strCache>
            </c:strRef>
          </c:tx>
          <c:cat>
            <c:strRef>
              <c:f>Data!$B$3:$B$13</c:f>
              <c:strCache>
                <c:ptCount val="11"/>
                <c:pt idx="0">
                  <c:v>Welling/Dolan Cr.</c:v>
                </c:pt>
                <c:pt idx="1">
                  <c:v>Compton/Dolan</c:v>
                </c:pt>
                <c:pt idx="2">
                  <c:v>Brooks/Doane Cr.</c:v>
                </c:pt>
                <c:pt idx="3">
                  <c:v>312th/Dolan Cr.</c:v>
                </c:pt>
                <c:pt idx="4">
                  <c:v>Hwy 212/ NF Deep Cr.</c:v>
                </c:pt>
                <c:pt idx="5">
                  <c:v>Richey/NF Deep Cr.</c:v>
                </c:pt>
                <c:pt idx="7">
                  <c:v>Trubel/Tickle Cr.</c:v>
                </c:pt>
                <c:pt idx="8">
                  <c:v>Langensand/Tickle Cr.</c:v>
                </c:pt>
                <c:pt idx="9">
                  <c:v>362/Tickle Cr.</c:v>
                </c:pt>
                <c:pt idx="10">
                  <c:v>Tickle Cr Rd/Tickle Cr.</c:v>
                </c:pt>
              </c:strCache>
            </c:strRef>
          </c:cat>
          <c:val>
            <c:numRef>
              <c:f>Data!$D$3:$D$13</c:f>
              <c:numCache>
                <c:formatCode>0.00</c:formatCode>
                <c:ptCount val="11"/>
                <c:pt idx="0">
                  <c:v>4.54</c:v>
                </c:pt>
                <c:pt idx="2">
                  <c:v>9.49</c:v>
                </c:pt>
                <c:pt idx="3">
                  <c:v>8</c:v>
                </c:pt>
                <c:pt idx="4">
                  <c:v>7.78</c:v>
                </c:pt>
                <c:pt idx="5">
                  <c:v>9.15</c:v>
                </c:pt>
                <c:pt idx="7">
                  <c:v>10.6</c:v>
                </c:pt>
                <c:pt idx="8">
                  <c:v>10.3</c:v>
                </c:pt>
                <c:pt idx="9">
                  <c:v>10.199999999999999</c:v>
                </c:pt>
                <c:pt idx="10">
                  <c:v>10.1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Data!$A$17</c:f>
              <c:strCache>
                <c:ptCount val="1"/>
                <c:pt idx="0">
                  <c:v>10/23/2009</c:v>
                </c:pt>
              </c:strCache>
            </c:strRef>
          </c:tx>
          <c:cat>
            <c:strRef>
              <c:f>Data!$B$3:$B$13</c:f>
              <c:strCache>
                <c:ptCount val="11"/>
                <c:pt idx="0">
                  <c:v>Welling/Dolan Cr.</c:v>
                </c:pt>
                <c:pt idx="1">
                  <c:v>Compton/Dolan</c:v>
                </c:pt>
                <c:pt idx="2">
                  <c:v>Brooks/Doane Cr.</c:v>
                </c:pt>
                <c:pt idx="3">
                  <c:v>312th/Dolan Cr.</c:v>
                </c:pt>
                <c:pt idx="4">
                  <c:v>Hwy 212/ NF Deep Cr.</c:v>
                </c:pt>
                <c:pt idx="5">
                  <c:v>Richey/NF Deep Cr.</c:v>
                </c:pt>
                <c:pt idx="7">
                  <c:v>Trubel/Tickle Cr.</c:v>
                </c:pt>
                <c:pt idx="8">
                  <c:v>Langensand/Tickle Cr.</c:v>
                </c:pt>
                <c:pt idx="9">
                  <c:v>362/Tickle Cr.</c:v>
                </c:pt>
                <c:pt idx="10">
                  <c:v>Tickle Cr Rd/Tickle Cr.</c:v>
                </c:pt>
              </c:strCache>
            </c:strRef>
          </c:cat>
          <c:val>
            <c:numRef>
              <c:f>Data!$D$17:$D$27</c:f>
              <c:numCache>
                <c:formatCode>0.00</c:formatCode>
                <c:ptCount val="11"/>
                <c:pt idx="0">
                  <c:v>6.7</c:v>
                </c:pt>
                <c:pt idx="1">
                  <c:v>7.9</c:v>
                </c:pt>
                <c:pt idx="2">
                  <c:v>8.5</c:v>
                </c:pt>
                <c:pt idx="3">
                  <c:v>8</c:v>
                </c:pt>
                <c:pt idx="4">
                  <c:v>7.2</c:v>
                </c:pt>
                <c:pt idx="5">
                  <c:v>8.5</c:v>
                </c:pt>
                <c:pt idx="7">
                  <c:v>8.1999999999999993</c:v>
                </c:pt>
                <c:pt idx="8">
                  <c:v>8.1999999999999993</c:v>
                </c:pt>
                <c:pt idx="9">
                  <c:v>9.1</c:v>
                </c:pt>
                <c:pt idx="10">
                  <c:v>8.9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Data!$A$30</c:f>
              <c:strCache>
                <c:ptCount val="1"/>
                <c:pt idx="0">
                  <c:v>10/26/2009</c:v>
                </c:pt>
              </c:strCache>
            </c:strRef>
          </c:tx>
          <c:cat>
            <c:strRef>
              <c:f>Data!$B$3:$B$13</c:f>
              <c:strCache>
                <c:ptCount val="11"/>
                <c:pt idx="0">
                  <c:v>Welling/Dolan Cr.</c:v>
                </c:pt>
                <c:pt idx="1">
                  <c:v>Compton/Dolan</c:v>
                </c:pt>
                <c:pt idx="2">
                  <c:v>Brooks/Doane Cr.</c:v>
                </c:pt>
                <c:pt idx="3">
                  <c:v>312th/Dolan Cr.</c:v>
                </c:pt>
                <c:pt idx="4">
                  <c:v>Hwy 212/ NF Deep Cr.</c:v>
                </c:pt>
                <c:pt idx="5">
                  <c:v>Richey/NF Deep Cr.</c:v>
                </c:pt>
                <c:pt idx="7">
                  <c:v>Trubel/Tickle Cr.</c:v>
                </c:pt>
                <c:pt idx="8">
                  <c:v>Langensand/Tickle Cr.</c:v>
                </c:pt>
                <c:pt idx="9">
                  <c:v>362/Tickle Cr.</c:v>
                </c:pt>
                <c:pt idx="10">
                  <c:v>Tickle Cr Rd/Tickle Cr.</c:v>
                </c:pt>
              </c:strCache>
            </c:strRef>
          </c:cat>
          <c:val>
            <c:numRef>
              <c:f>Data!$D$30:$D$40</c:f>
              <c:numCache>
                <c:formatCode>0.00</c:formatCode>
                <c:ptCount val="11"/>
                <c:pt idx="0">
                  <c:v>7.84</c:v>
                </c:pt>
                <c:pt idx="1">
                  <c:v>8.73</c:v>
                </c:pt>
                <c:pt idx="2">
                  <c:v>9.5399999999999991</c:v>
                </c:pt>
                <c:pt idx="3">
                  <c:v>8.48</c:v>
                </c:pt>
                <c:pt idx="4">
                  <c:v>7.97</c:v>
                </c:pt>
                <c:pt idx="5">
                  <c:v>9</c:v>
                </c:pt>
                <c:pt idx="7">
                  <c:v>10.199999999999999</c:v>
                </c:pt>
                <c:pt idx="8">
                  <c:v>9.92</c:v>
                </c:pt>
                <c:pt idx="9">
                  <c:v>10.199999999999999</c:v>
                </c:pt>
                <c:pt idx="10">
                  <c:v>10.199999999999999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Data!$A$44</c:f>
              <c:strCache>
                <c:ptCount val="1"/>
                <c:pt idx="0">
                  <c:v>11/23/2009</c:v>
                </c:pt>
              </c:strCache>
            </c:strRef>
          </c:tx>
          <c:cat>
            <c:strRef>
              <c:f>Data!$B$3:$B$13</c:f>
              <c:strCache>
                <c:ptCount val="11"/>
                <c:pt idx="0">
                  <c:v>Welling/Dolan Cr.</c:v>
                </c:pt>
                <c:pt idx="1">
                  <c:v>Compton/Dolan</c:v>
                </c:pt>
                <c:pt idx="2">
                  <c:v>Brooks/Doane Cr.</c:v>
                </c:pt>
                <c:pt idx="3">
                  <c:v>312th/Dolan Cr.</c:v>
                </c:pt>
                <c:pt idx="4">
                  <c:v>Hwy 212/ NF Deep Cr.</c:v>
                </c:pt>
                <c:pt idx="5">
                  <c:v>Richey/NF Deep Cr.</c:v>
                </c:pt>
                <c:pt idx="7">
                  <c:v>Trubel/Tickle Cr.</c:v>
                </c:pt>
                <c:pt idx="8">
                  <c:v>Langensand/Tickle Cr.</c:v>
                </c:pt>
                <c:pt idx="9">
                  <c:v>362/Tickle Cr.</c:v>
                </c:pt>
                <c:pt idx="10">
                  <c:v>Tickle Cr Rd/Tickle Cr.</c:v>
                </c:pt>
              </c:strCache>
            </c:strRef>
          </c:cat>
          <c:val>
            <c:numRef>
              <c:f>Data!$D$44:$D$54</c:f>
              <c:numCache>
                <c:formatCode>0.00</c:formatCode>
                <c:ptCount val="11"/>
                <c:pt idx="0">
                  <c:v>9.5</c:v>
                </c:pt>
                <c:pt idx="1">
                  <c:v>9.9</c:v>
                </c:pt>
                <c:pt idx="2">
                  <c:v>10.8</c:v>
                </c:pt>
                <c:pt idx="3">
                  <c:v>10.8</c:v>
                </c:pt>
                <c:pt idx="4">
                  <c:v>10.199999999999999</c:v>
                </c:pt>
                <c:pt idx="5">
                  <c:v>10.5</c:v>
                </c:pt>
                <c:pt idx="7">
                  <c:v>11.2</c:v>
                </c:pt>
                <c:pt idx="8">
                  <c:v>11.2</c:v>
                </c:pt>
                <c:pt idx="9">
                  <c:v>11</c:v>
                </c:pt>
                <c:pt idx="10">
                  <c:v>11.2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Data!$A$58</c:f>
              <c:strCache>
                <c:ptCount val="1"/>
                <c:pt idx="0">
                  <c:v>12/15/2009</c:v>
                </c:pt>
              </c:strCache>
            </c:strRef>
          </c:tx>
          <c:cat>
            <c:strRef>
              <c:f>Data!$B$3:$B$13</c:f>
              <c:strCache>
                <c:ptCount val="11"/>
                <c:pt idx="0">
                  <c:v>Welling/Dolan Cr.</c:v>
                </c:pt>
                <c:pt idx="1">
                  <c:v>Compton/Dolan</c:v>
                </c:pt>
                <c:pt idx="2">
                  <c:v>Brooks/Doane Cr.</c:v>
                </c:pt>
                <c:pt idx="3">
                  <c:v>312th/Dolan Cr.</c:v>
                </c:pt>
                <c:pt idx="4">
                  <c:v>Hwy 212/ NF Deep Cr.</c:v>
                </c:pt>
                <c:pt idx="5">
                  <c:v>Richey/NF Deep Cr.</c:v>
                </c:pt>
                <c:pt idx="7">
                  <c:v>Trubel/Tickle Cr.</c:v>
                </c:pt>
                <c:pt idx="8">
                  <c:v>Langensand/Tickle Cr.</c:v>
                </c:pt>
                <c:pt idx="9">
                  <c:v>362/Tickle Cr.</c:v>
                </c:pt>
                <c:pt idx="10">
                  <c:v>Tickle Cr Rd/Tickle Cr.</c:v>
                </c:pt>
              </c:strCache>
            </c:strRef>
          </c:cat>
          <c:val>
            <c:numRef>
              <c:f>Data!$D$58:$D$68</c:f>
              <c:numCache>
                <c:formatCode>0.00</c:formatCode>
                <c:ptCount val="11"/>
                <c:pt idx="0">
                  <c:v>10.6</c:v>
                </c:pt>
                <c:pt idx="1">
                  <c:v>9.9</c:v>
                </c:pt>
                <c:pt idx="2">
                  <c:v>11.3</c:v>
                </c:pt>
                <c:pt idx="3">
                  <c:v>11.3</c:v>
                </c:pt>
                <c:pt idx="4">
                  <c:v>11</c:v>
                </c:pt>
                <c:pt idx="5">
                  <c:v>11.5</c:v>
                </c:pt>
                <c:pt idx="7">
                  <c:v>11.1</c:v>
                </c:pt>
                <c:pt idx="8">
                  <c:v>11.3</c:v>
                </c:pt>
                <c:pt idx="9">
                  <c:v>11.4</c:v>
                </c:pt>
                <c:pt idx="10">
                  <c:v>12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Data!$A$72</c:f>
              <c:strCache>
                <c:ptCount val="1"/>
                <c:pt idx="0">
                  <c:v>1/25/2010</c:v>
                </c:pt>
              </c:strCache>
            </c:strRef>
          </c:tx>
          <c:val>
            <c:numRef>
              <c:f>Data!$D$72:$D$82</c:f>
              <c:numCache>
                <c:formatCode>0.00</c:formatCode>
                <c:ptCount val="11"/>
                <c:pt idx="0">
                  <c:v>10.4</c:v>
                </c:pt>
                <c:pt idx="1">
                  <c:v>10.5</c:v>
                </c:pt>
                <c:pt idx="2">
                  <c:v>11.2</c:v>
                </c:pt>
                <c:pt idx="3">
                  <c:v>10.7</c:v>
                </c:pt>
                <c:pt idx="4">
                  <c:v>10.3</c:v>
                </c:pt>
                <c:pt idx="5">
                  <c:v>10.9</c:v>
                </c:pt>
                <c:pt idx="7">
                  <c:v>11.2</c:v>
                </c:pt>
                <c:pt idx="8">
                  <c:v>11</c:v>
                </c:pt>
                <c:pt idx="9">
                  <c:v>11.2</c:v>
                </c:pt>
                <c:pt idx="10">
                  <c:v>11.7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Data!$A$86</c:f>
              <c:strCache>
                <c:ptCount val="1"/>
                <c:pt idx="0">
                  <c:v>2/11/2010</c:v>
                </c:pt>
              </c:strCache>
            </c:strRef>
          </c:tx>
          <c:val>
            <c:numRef>
              <c:f>Data!$D$86:$D$96</c:f>
              <c:numCache>
                <c:formatCode>0.00</c:formatCode>
                <c:ptCount val="11"/>
                <c:pt idx="0">
                  <c:v>10.199999999999999</c:v>
                </c:pt>
                <c:pt idx="1">
                  <c:v>10.3</c:v>
                </c:pt>
                <c:pt idx="2">
                  <c:v>10.6</c:v>
                </c:pt>
                <c:pt idx="3">
                  <c:v>10.199999999999999</c:v>
                </c:pt>
                <c:pt idx="4">
                  <c:v>9.9</c:v>
                </c:pt>
                <c:pt idx="5">
                  <c:v>10.199999999999999</c:v>
                </c:pt>
                <c:pt idx="7">
                  <c:v>10.8</c:v>
                </c:pt>
                <c:pt idx="8">
                  <c:v>15.2</c:v>
                </c:pt>
                <c:pt idx="9">
                  <c:v>11</c:v>
                </c:pt>
                <c:pt idx="10">
                  <c:v>11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Data!$A$100</c:f>
              <c:strCache>
                <c:ptCount val="1"/>
                <c:pt idx="0">
                  <c:v>3/22/2010</c:v>
                </c:pt>
              </c:strCache>
            </c:strRef>
          </c:tx>
          <c:val>
            <c:numRef>
              <c:f>Data!$D$100:$D$110</c:f>
              <c:numCache>
                <c:formatCode>0.00</c:formatCode>
                <c:ptCount val="11"/>
                <c:pt idx="0">
                  <c:v>10.4</c:v>
                </c:pt>
                <c:pt idx="1">
                  <c:v>11</c:v>
                </c:pt>
                <c:pt idx="2">
                  <c:v>10.9</c:v>
                </c:pt>
                <c:pt idx="3">
                  <c:v>10.5</c:v>
                </c:pt>
                <c:pt idx="4">
                  <c:v>10.6</c:v>
                </c:pt>
                <c:pt idx="5">
                  <c:v>10.9</c:v>
                </c:pt>
                <c:pt idx="7">
                  <c:v>11</c:v>
                </c:pt>
                <c:pt idx="8">
                  <c:v>10.8</c:v>
                </c:pt>
                <c:pt idx="9">
                  <c:v>11.1</c:v>
                </c:pt>
                <c:pt idx="10">
                  <c:v>11.1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Data!$A$114</c:f>
              <c:strCache>
                <c:ptCount val="1"/>
                <c:pt idx="0">
                  <c:v>4/2/2010</c:v>
                </c:pt>
              </c:strCache>
            </c:strRef>
          </c:tx>
          <c:val>
            <c:numRef>
              <c:f>Data!$D$114:$D$124</c:f>
              <c:numCache>
                <c:formatCode>0.00</c:formatCode>
                <c:ptCount val="11"/>
                <c:pt idx="0">
                  <c:v>8.8000000000000007</c:v>
                </c:pt>
                <c:pt idx="1">
                  <c:v>10</c:v>
                </c:pt>
                <c:pt idx="2">
                  <c:v>10.25</c:v>
                </c:pt>
                <c:pt idx="3">
                  <c:v>9.9499999999999993</c:v>
                </c:pt>
                <c:pt idx="4">
                  <c:v>9.9</c:v>
                </c:pt>
                <c:pt idx="5">
                  <c:v>9.9</c:v>
                </c:pt>
                <c:pt idx="7">
                  <c:v>9.9</c:v>
                </c:pt>
                <c:pt idx="8">
                  <c:v>10.4</c:v>
                </c:pt>
                <c:pt idx="9">
                  <c:v>9.35</c:v>
                </c:pt>
                <c:pt idx="10">
                  <c:v>10.5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Data!$A$128</c:f>
              <c:strCache>
                <c:ptCount val="1"/>
                <c:pt idx="0">
                  <c:v>5/24/2010</c:v>
                </c:pt>
              </c:strCache>
            </c:strRef>
          </c:tx>
          <c:val>
            <c:numRef>
              <c:f>Data!$D$128:$D$138</c:f>
              <c:numCache>
                <c:formatCode>0.00</c:formatCode>
                <c:ptCount val="11"/>
                <c:pt idx="0">
                  <c:v>9.6999999999999993</c:v>
                </c:pt>
                <c:pt idx="1">
                  <c:v>10.1</c:v>
                </c:pt>
                <c:pt idx="2">
                  <c:v>10.4</c:v>
                </c:pt>
                <c:pt idx="3">
                  <c:v>10.199999999999999</c:v>
                </c:pt>
                <c:pt idx="4">
                  <c:v>9.8000000000000007</c:v>
                </c:pt>
                <c:pt idx="5">
                  <c:v>10.3</c:v>
                </c:pt>
                <c:pt idx="7">
                  <c:v>10.4</c:v>
                </c:pt>
                <c:pt idx="8">
                  <c:v>10.199999999999999</c:v>
                </c:pt>
                <c:pt idx="9">
                  <c:v>10.7</c:v>
                </c:pt>
                <c:pt idx="10">
                  <c:v>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02208"/>
        <c:axId val="48703744"/>
      </c:lineChart>
      <c:catAx>
        <c:axId val="48702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n-US"/>
          </a:p>
        </c:txPr>
        <c:crossAx val="48703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703744"/>
        <c:scaling>
          <c:orientation val="minMax"/>
          <c:max val="16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Dissolved Oxygen (mg/L)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487022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692041749370898"/>
          <c:y val="0.23159338306269653"/>
          <c:w val="0.10323770770991983"/>
          <c:h val="0.44898605551401077"/>
        </c:manualLayout>
      </c:layout>
      <c:overlay val="0"/>
    </c:legend>
    <c:plotVisOnly val="1"/>
    <c:dispBlanksAs val="gap"/>
    <c:showDLblsOverMax val="0"/>
  </c:chart>
  <c:printSettings>
    <c:headerFooter alignWithMargins="0"/>
    <c:pageMargins b="1" l="0.75000000000000133" r="0.75000000000000133" t="1" header="0.5" footer="0.5"/>
    <c:pageSetup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/>
              <a:t>312th &amp; Dolan Creek 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'312th'!$J$1</c:f>
              <c:strCache>
                <c:ptCount val="1"/>
                <c:pt idx="0">
                  <c:v>TSS mg/L</c:v>
                </c:pt>
              </c:strCache>
            </c:strRef>
          </c:tx>
          <c:dLbls>
            <c:delete val="1"/>
          </c:dLbls>
          <c:trendline>
            <c:trendlineType val="linear"/>
            <c:dispRSqr val="1"/>
            <c:dispEq val="1"/>
            <c:trendlineLbl>
              <c:layout>
                <c:manualLayout>
                  <c:x val="-0.18288298337707801"/>
                  <c:y val="-0.24431722076407131"/>
                </c:manualLayout>
              </c:layout>
              <c:numFmt formatCode="General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/>
                  </a:solidFill>
                </a:ln>
              </c:spPr>
            </c:trendlineLbl>
          </c:trendline>
          <c:cat>
            <c:numRef>
              <c:f>'312th'!$A$2:$A$11</c:f>
              <c:numCache>
                <c:formatCode>m/d/yyyy</c:formatCode>
                <c:ptCount val="10"/>
                <c:pt idx="0">
                  <c:v>40084</c:v>
                </c:pt>
                <c:pt idx="1">
                  <c:v>40109</c:v>
                </c:pt>
                <c:pt idx="2">
                  <c:v>40112</c:v>
                </c:pt>
                <c:pt idx="3">
                  <c:v>40140</c:v>
                </c:pt>
                <c:pt idx="4">
                  <c:v>40162</c:v>
                </c:pt>
                <c:pt idx="5">
                  <c:v>40203</c:v>
                </c:pt>
                <c:pt idx="6">
                  <c:v>40220</c:v>
                </c:pt>
                <c:pt idx="7">
                  <c:v>40259</c:v>
                </c:pt>
                <c:pt idx="8">
                  <c:v>40270</c:v>
                </c:pt>
                <c:pt idx="9">
                  <c:v>40322</c:v>
                </c:pt>
              </c:numCache>
            </c:numRef>
          </c:cat>
          <c:val>
            <c:numRef>
              <c:f>'312th'!$J$2:$J$11</c:f>
              <c:numCache>
                <c:formatCode>0.0</c:formatCode>
                <c:ptCount val="10"/>
                <c:pt idx="0">
                  <c:v>3.4</c:v>
                </c:pt>
                <c:pt idx="1">
                  <c:v>56</c:v>
                </c:pt>
                <c:pt idx="2">
                  <c:v>32.299999999999997</c:v>
                </c:pt>
                <c:pt idx="3">
                  <c:v>20.6</c:v>
                </c:pt>
                <c:pt idx="4">
                  <c:v>103</c:v>
                </c:pt>
                <c:pt idx="5">
                  <c:v>43</c:v>
                </c:pt>
                <c:pt idx="6">
                  <c:v>16</c:v>
                </c:pt>
                <c:pt idx="7">
                  <c:v>11</c:v>
                </c:pt>
                <c:pt idx="8">
                  <c:v>106</c:v>
                </c:pt>
                <c:pt idx="9">
                  <c:v>13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9088768"/>
        <c:axId val="109090304"/>
      </c:lineChart>
      <c:dateAx>
        <c:axId val="109088768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09090304"/>
        <c:crosses val="autoZero"/>
        <c:auto val="1"/>
        <c:lblOffset val="100"/>
        <c:baseTimeUnit val="days"/>
      </c:dateAx>
      <c:valAx>
        <c:axId val="1090903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 i="0"/>
                  <a:t>Total</a:t>
                </a:r>
                <a:r>
                  <a:rPr lang="en-US" i="0" baseline="0"/>
                  <a:t> Suspended Solids</a:t>
                </a:r>
                <a:r>
                  <a:rPr lang="en-US" i="0"/>
                  <a:t> (mg/L)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crossAx val="1090887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Brooks!$B$2</c:f>
          <c:strCache>
            <c:ptCount val="1"/>
            <c:pt idx="0">
              <c:v>Brooks/Doane Cr.</c:v>
            </c:pt>
          </c:strCache>
        </c:strRef>
      </c:tx>
      <c:overlay val="0"/>
      <c:txPr>
        <a:bodyPr/>
        <a:lstStyle/>
        <a:p>
          <a:pPr>
            <a:defRPr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Brooks!$C$1</c:f>
              <c:strCache>
                <c:ptCount val="1"/>
                <c:pt idx="0">
                  <c:v>Total Phosphorus mg/L</c:v>
                </c:pt>
              </c:strCache>
            </c:strRef>
          </c:tx>
          <c:dLbls>
            <c:delete val="1"/>
          </c:dLbls>
          <c:trendline>
            <c:trendlineType val="linear"/>
            <c:dispRSqr val="1"/>
            <c:dispEq val="1"/>
            <c:trendlineLbl>
              <c:layout>
                <c:manualLayout>
                  <c:x val="8.5454943132108711E-3"/>
                  <c:y val="-0.2146507728200642"/>
                </c:manualLayout>
              </c:layout>
              <c:numFmt formatCode="General" sourceLinked="0"/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</c:spPr>
            </c:trendlineLbl>
          </c:trendline>
          <c:cat>
            <c:numRef>
              <c:f>Brooks!$A$2:$A$11</c:f>
              <c:numCache>
                <c:formatCode>m/d/yyyy</c:formatCode>
                <c:ptCount val="10"/>
                <c:pt idx="0">
                  <c:v>40084</c:v>
                </c:pt>
                <c:pt idx="1">
                  <c:v>40109</c:v>
                </c:pt>
                <c:pt idx="2">
                  <c:v>40112</c:v>
                </c:pt>
                <c:pt idx="3">
                  <c:v>40140</c:v>
                </c:pt>
                <c:pt idx="4">
                  <c:v>40162</c:v>
                </c:pt>
                <c:pt idx="5">
                  <c:v>40203</c:v>
                </c:pt>
                <c:pt idx="6">
                  <c:v>40220</c:v>
                </c:pt>
                <c:pt idx="7">
                  <c:v>40259</c:v>
                </c:pt>
                <c:pt idx="8">
                  <c:v>40270</c:v>
                </c:pt>
                <c:pt idx="9">
                  <c:v>40322</c:v>
                </c:pt>
              </c:numCache>
            </c:numRef>
          </c:cat>
          <c:val>
            <c:numRef>
              <c:f>Brooks!$C$2:$C$11</c:f>
              <c:numCache>
                <c:formatCode>0.00</c:formatCode>
                <c:ptCount val="10"/>
                <c:pt idx="0">
                  <c:v>0.33</c:v>
                </c:pt>
                <c:pt idx="1">
                  <c:v>0.43</c:v>
                </c:pt>
                <c:pt idx="2">
                  <c:v>0.42</c:v>
                </c:pt>
                <c:pt idx="3">
                  <c:v>0.06</c:v>
                </c:pt>
                <c:pt idx="4">
                  <c:v>0.21</c:v>
                </c:pt>
                <c:pt idx="5">
                  <c:v>0.11</c:v>
                </c:pt>
                <c:pt idx="6">
                  <c:v>0.1</c:v>
                </c:pt>
                <c:pt idx="7">
                  <c:v>0</c:v>
                </c:pt>
                <c:pt idx="8">
                  <c:v>0.22</c:v>
                </c:pt>
                <c:pt idx="9">
                  <c:v>0.06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9111936"/>
        <c:axId val="109658496"/>
      </c:lineChart>
      <c:dateAx>
        <c:axId val="109111936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09658496"/>
        <c:crosses val="autoZero"/>
        <c:auto val="1"/>
        <c:lblOffset val="100"/>
        <c:baseTimeUnit val="days"/>
      </c:dateAx>
      <c:valAx>
        <c:axId val="1096584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Total Phosphorus (mg/L)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1091119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Brooks!$B$2</c:f>
          <c:strCache>
            <c:ptCount val="1"/>
            <c:pt idx="0">
              <c:v>Brooks/Doane Cr.</c:v>
            </c:pt>
          </c:strCache>
        </c:strRef>
      </c:tx>
      <c:overlay val="0"/>
      <c:txPr>
        <a:bodyPr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Brooks!$D$1</c:f>
              <c:strCache>
                <c:ptCount val="1"/>
                <c:pt idx="0">
                  <c:v>DO mg/L</c:v>
                </c:pt>
              </c:strCache>
            </c:strRef>
          </c:tx>
          <c:dLbls>
            <c:delete val="1"/>
          </c:dLbls>
          <c:trendline>
            <c:trendlineType val="linear"/>
            <c:dispRSqr val="1"/>
            <c:dispEq val="1"/>
            <c:trendlineLbl>
              <c:layout>
                <c:manualLayout>
                  <c:x val="8.7836832895888308E-3"/>
                  <c:y val="0.18004265091863519"/>
                </c:manualLayout>
              </c:layout>
              <c:numFmt formatCode="General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/>
                  </a:solidFill>
                </a:ln>
              </c:spPr>
            </c:trendlineLbl>
          </c:trendline>
          <c:cat>
            <c:numRef>
              <c:f>Brooks!$A$2:$A$11</c:f>
              <c:numCache>
                <c:formatCode>m/d/yyyy</c:formatCode>
                <c:ptCount val="10"/>
                <c:pt idx="0">
                  <c:v>40084</c:v>
                </c:pt>
                <c:pt idx="1">
                  <c:v>40109</c:v>
                </c:pt>
                <c:pt idx="2">
                  <c:v>40112</c:v>
                </c:pt>
                <c:pt idx="3">
                  <c:v>40140</c:v>
                </c:pt>
                <c:pt idx="4">
                  <c:v>40162</c:v>
                </c:pt>
                <c:pt idx="5">
                  <c:v>40203</c:v>
                </c:pt>
                <c:pt idx="6">
                  <c:v>40220</c:v>
                </c:pt>
                <c:pt idx="7">
                  <c:v>40259</c:v>
                </c:pt>
                <c:pt idx="8">
                  <c:v>40270</c:v>
                </c:pt>
                <c:pt idx="9">
                  <c:v>40322</c:v>
                </c:pt>
              </c:numCache>
            </c:numRef>
          </c:cat>
          <c:val>
            <c:numRef>
              <c:f>Brooks!$D$2:$D$11</c:f>
              <c:numCache>
                <c:formatCode>0.00</c:formatCode>
                <c:ptCount val="10"/>
                <c:pt idx="0">
                  <c:v>9.49</c:v>
                </c:pt>
                <c:pt idx="1">
                  <c:v>8.5</c:v>
                </c:pt>
                <c:pt idx="2">
                  <c:v>9.5399999999999991</c:v>
                </c:pt>
                <c:pt idx="3">
                  <c:v>10.8</c:v>
                </c:pt>
                <c:pt idx="4">
                  <c:v>11.3</c:v>
                </c:pt>
                <c:pt idx="5">
                  <c:v>11.2</c:v>
                </c:pt>
                <c:pt idx="6">
                  <c:v>10.6</c:v>
                </c:pt>
                <c:pt idx="7">
                  <c:v>10.9</c:v>
                </c:pt>
                <c:pt idx="8">
                  <c:v>10.25</c:v>
                </c:pt>
                <c:pt idx="9">
                  <c:v>10.4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9696128"/>
        <c:axId val="109697664"/>
      </c:lineChart>
      <c:dateAx>
        <c:axId val="109696128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09697664"/>
        <c:crosses val="autoZero"/>
        <c:auto val="1"/>
        <c:lblOffset val="100"/>
        <c:baseTimeUnit val="days"/>
      </c:dateAx>
      <c:valAx>
        <c:axId val="1096976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Dissolved</a:t>
                </a:r>
                <a:r>
                  <a:rPr lang="en-US" baseline="0"/>
                  <a:t> Oxygen </a:t>
                </a:r>
                <a:r>
                  <a:rPr lang="en-US"/>
                  <a:t>(mg/L)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1096961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Brooks!$B$2</c:f>
          <c:strCache>
            <c:ptCount val="1"/>
            <c:pt idx="0">
              <c:v>Brooks/Doane Cr.</c:v>
            </c:pt>
          </c:strCache>
        </c:strRef>
      </c:tx>
      <c:overlay val="0"/>
      <c:txPr>
        <a:bodyPr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Brooks!$E$1</c:f>
              <c:strCache>
                <c:ptCount val="1"/>
                <c:pt idx="0">
                  <c:v>Conductivity uS</c:v>
                </c:pt>
              </c:strCache>
            </c:strRef>
          </c:tx>
          <c:dLbls>
            <c:delete val="1"/>
          </c:dLbls>
          <c:trendline>
            <c:trendlineType val="linear"/>
            <c:dispRSqr val="1"/>
            <c:dispEq val="1"/>
            <c:trendlineLbl>
              <c:layout>
                <c:manualLayout>
                  <c:x val="-0.28288298337707968"/>
                  <c:y val="-0.1694287693205016"/>
                </c:manualLayout>
              </c:layout>
              <c:numFmt formatCode="General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/>
                  </a:solidFill>
                </a:ln>
              </c:spPr>
            </c:trendlineLbl>
          </c:trendline>
          <c:cat>
            <c:numRef>
              <c:f>Brooks!$A$2:$A$11</c:f>
              <c:numCache>
                <c:formatCode>m/d/yyyy</c:formatCode>
                <c:ptCount val="10"/>
                <c:pt idx="0">
                  <c:v>40084</c:v>
                </c:pt>
                <c:pt idx="1">
                  <c:v>40109</c:v>
                </c:pt>
                <c:pt idx="2">
                  <c:v>40112</c:v>
                </c:pt>
                <c:pt idx="3">
                  <c:v>40140</c:v>
                </c:pt>
                <c:pt idx="4">
                  <c:v>40162</c:v>
                </c:pt>
                <c:pt idx="5">
                  <c:v>40203</c:v>
                </c:pt>
                <c:pt idx="6">
                  <c:v>40220</c:v>
                </c:pt>
                <c:pt idx="7">
                  <c:v>40259</c:v>
                </c:pt>
                <c:pt idx="8">
                  <c:v>40270</c:v>
                </c:pt>
                <c:pt idx="9">
                  <c:v>40322</c:v>
                </c:pt>
              </c:numCache>
            </c:numRef>
          </c:cat>
          <c:val>
            <c:numRef>
              <c:f>Brooks!$E$2:$E$11</c:f>
              <c:numCache>
                <c:formatCode>0.0</c:formatCode>
                <c:ptCount val="10"/>
                <c:pt idx="0">
                  <c:v>165.8</c:v>
                </c:pt>
                <c:pt idx="1">
                  <c:v>123.6</c:v>
                </c:pt>
                <c:pt idx="2">
                  <c:v>72.7</c:v>
                </c:pt>
                <c:pt idx="3">
                  <c:v>73.3</c:v>
                </c:pt>
                <c:pt idx="4">
                  <c:v>74</c:v>
                </c:pt>
                <c:pt idx="5">
                  <c:v>62</c:v>
                </c:pt>
                <c:pt idx="6">
                  <c:v>67.8</c:v>
                </c:pt>
                <c:pt idx="7">
                  <c:v>302</c:v>
                </c:pt>
                <c:pt idx="8">
                  <c:v>69.8</c:v>
                </c:pt>
                <c:pt idx="9">
                  <c:v>26.5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9145472"/>
        <c:axId val="109155456"/>
      </c:lineChart>
      <c:dateAx>
        <c:axId val="109145472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09155456"/>
        <c:crosses val="autoZero"/>
        <c:auto val="1"/>
        <c:lblOffset val="100"/>
        <c:baseTimeUnit val="days"/>
      </c:dateAx>
      <c:valAx>
        <c:axId val="1091554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Conductivity (uS)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crossAx val="109145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Brooks!$B$2</c:f>
          <c:strCache>
            <c:ptCount val="1"/>
            <c:pt idx="0">
              <c:v>Brooks/Doane Cr.</c:v>
            </c:pt>
          </c:strCache>
        </c:strRef>
      </c:tx>
      <c:overlay val="0"/>
      <c:txPr>
        <a:bodyPr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Brooks!$F$1</c:f>
              <c:strCache>
                <c:ptCount val="1"/>
                <c:pt idx="0">
                  <c:v>Turbidity NTU</c:v>
                </c:pt>
              </c:strCache>
            </c:strRef>
          </c:tx>
          <c:dLbls>
            <c:delete val="1"/>
          </c:dLbls>
          <c:trendline>
            <c:trendlineType val="linear"/>
            <c:dispRSqr val="1"/>
            <c:dispEq val="1"/>
            <c:trendlineLbl>
              <c:layout>
                <c:manualLayout>
                  <c:x val="-1.907917760279966E-2"/>
                  <c:y val="-0.25892716535433147"/>
                </c:manualLayout>
              </c:layout>
              <c:numFmt formatCode="General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/>
                  </a:solidFill>
                </a:ln>
              </c:spPr>
            </c:trendlineLbl>
          </c:trendline>
          <c:cat>
            <c:numRef>
              <c:f>Brooks!$A$2:$A$11</c:f>
              <c:numCache>
                <c:formatCode>m/d/yyyy</c:formatCode>
                <c:ptCount val="10"/>
                <c:pt idx="0">
                  <c:v>40084</c:v>
                </c:pt>
                <c:pt idx="1">
                  <c:v>40109</c:v>
                </c:pt>
                <c:pt idx="2">
                  <c:v>40112</c:v>
                </c:pt>
                <c:pt idx="3">
                  <c:v>40140</c:v>
                </c:pt>
                <c:pt idx="4">
                  <c:v>40162</c:v>
                </c:pt>
                <c:pt idx="5">
                  <c:v>40203</c:v>
                </c:pt>
                <c:pt idx="6">
                  <c:v>40220</c:v>
                </c:pt>
                <c:pt idx="7">
                  <c:v>40259</c:v>
                </c:pt>
                <c:pt idx="8">
                  <c:v>40270</c:v>
                </c:pt>
                <c:pt idx="9">
                  <c:v>40322</c:v>
                </c:pt>
              </c:numCache>
            </c:numRef>
          </c:cat>
          <c:val>
            <c:numRef>
              <c:f>Brooks!$F$2:$F$11</c:f>
              <c:numCache>
                <c:formatCode>0.00</c:formatCode>
                <c:ptCount val="10"/>
                <c:pt idx="0">
                  <c:v>11.4</c:v>
                </c:pt>
                <c:pt idx="1">
                  <c:v>155</c:v>
                </c:pt>
                <c:pt idx="2">
                  <c:v>207</c:v>
                </c:pt>
                <c:pt idx="3">
                  <c:v>36.1</c:v>
                </c:pt>
                <c:pt idx="4">
                  <c:v>109</c:v>
                </c:pt>
                <c:pt idx="5">
                  <c:v>75.900000000000006</c:v>
                </c:pt>
                <c:pt idx="6">
                  <c:v>88.1</c:v>
                </c:pt>
                <c:pt idx="7">
                  <c:v>20.399999999999999</c:v>
                </c:pt>
                <c:pt idx="8">
                  <c:v>170</c:v>
                </c:pt>
                <c:pt idx="9">
                  <c:v>26.7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9188992"/>
        <c:axId val="109190528"/>
      </c:lineChart>
      <c:dateAx>
        <c:axId val="109188992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09190528"/>
        <c:crosses val="autoZero"/>
        <c:auto val="1"/>
        <c:lblOffset val="100"/>
        <c:baseTimeUnit val="days"/>
      </c:dateAx>
      <c:valAx>
        <c:axId val="1091905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Turbidity (NTU)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1091889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Brooks!$B$2</c:f>
          <c:strCache>
            <c:ptCount val="1"/>
            <c:pt idx="0">
              <c:v>Brooks/Doane Cr.</c:v>
            </c:pt>
          </c:strCache>
        </c:strRef>
      </c:tx>
      <c:overlay val="0"/>
      <c:txPr>
        <a:bodyPr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Brooks!$G$1</c:f>
              <c:strCache>
                <c:ptCount val="1"/>
                <c:pt idx="0">
                  <c:v>pH Std Unit</c:v>
                </c:pt>
              </c:strCache>
            </c:strRef>
          </c:tx>
          <c:dLbls>
            <c:delete val="1"/>
          </c:dLbls>
          <c:trendline>
            <c:trendlineType val="linear"/>
            <c:dispRSqr val="1"/>
            <c:dispEq val="1"/>
            <c:trendlineLbl>
              <c:layout>
                <c:manualLayout>
                  <c:x val="-1.6212817147856523E-2"/>
                  <c:y val="0.16339093030037921"/>
                </c:manualLayout>
              </c:layout>
              <c:numFmt formatCode="General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/>
                  </a:solidFill>
                </a:ln>
              </c:spPr>
            </c:trendlineLbl>
          </c:trendline>
          <c:cat>
            <c:numRef>
              <c:f>Brooks!$A$2:$A$11</c:f>
              <c:numCache>
                <c:formatCode>m/d/yyyy</c:formatCode>
                <c:ptCount val="10"/>
                <c:pt idx="0">
                  <c:v>40084</c:v>
                </c:pt>
                <c:pt idx="1">
                  <c:v>40109</c:v>
                </c:pt>
                <c:pt idx="2">
                  <c:v>40112</c:v>
                </c:pt>
                <c:pt idx="3">
                  <c:v>40140</c:v>
                </c:pt>
                <c:pt idx="4">
                  <c:v>40162</c:v>
                </c:pt>
                <c:pt idx="5">
                  <c:v>40203</c:v>
                </c:pt>
                <c:pt idx="6">
                  <c:v>40220</c:v>
                </c:pt>
                <c:pt idx="7">
                  <c:v>40259</c:v>
                </c:pt>
                <c:pt idx="8">
                  <c:v>40270</c:v>
                </c:pt>
                <c:pt idx="9">
                  <c:v>40322</c:v>
                </c:pt>
              </c:numCache>
            </c:numRef>
          </c:cat>
          <c:val>
            <c:numRef>
              <c:f>Brooks!$G$2:$G$11</c:f>
              <c:numCache>
                <c:formatCode>0.0</c:formatCode>
                <c:ptCount val="10"/>
                <c:pt idx="0">
                  <c:v>6.1</c:v>
                </c:pt>
                <c:pt idx="1">
                  <c:v>6.8</c:v>
                </c:pt>
                <c:pt idx="2">
                  <c:v>6.7</c:v>
                </c:pt>
                <c:pt idx="3">
                  <c:v>6.1</c:v>
                </c:pt>
                <c:pt idx="4">
                  <c:v>6</c:v>
                </c:pt>
                <c:pt idx="5">
                  <c:v>5.8</c:v>
                </c:pt>
                <c:pt idx="6">
                  <c:v>6.1</c:v>
                </c:pt>
                <c:pt idx="7">
                  <c:v>6.6</c:v>
                </c:pt>
                <c:pt idx="8">
                  <c:v>6</c:v>
                </c:pt>
                <c:pt idx="9">
                  <c:v>6.6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9228416"/>
        <c:axId val="109229952"/>
      </c:lineChart>
      <c:dateAx>
        <c:axId val="109228416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09229952"/>
        <c:crosses val="autoZero"/>
        <c:auto val="1"/>
        <c:lblOffset val="100"/>
        <c:baseTimeUnit val="days"/>
      </c:dateAx>
      <c:valAx>
        <c:axId val="10922995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pH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crossAx val="1092284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Brooks!$B$2</c:f>
          <c:strCache>
            <c:ptCount val="1"/>
            <c:pt idx="0">
              <c:v>Brooks/Doane Cr.</c:v>
            </c:pt>
          </c:strCache>
        </c:strRef>
      </c:tx>
      <c:overlay val="0"/>
      <c:txPr>
        <a:bodyPr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Brooks!$H$1</c:f>
              <c:strCache>
                <c:ptCount val="1"/>
                <c:pt idx="0">
                  <c:v>E.Coli (Coliert) MPN/100</c:v>
                </c:pt>
              </c:strCache>
            </c:strRef>
          </c:tx>
          <c:dLbls>
            <c:delete val="1"/>
          </c:dLbls>
          <c:trendline>
            <c:trendlineType val="linear"/>
            <c:dispRSqr val="1"/>
            <c:dispEq val="1"/>
            <c:trendlineLbl>
              <c:layout>
                <c:manualLayout>
                  <c:x val="-2.6048775153105892E-2"/>
                  <c:y val="-0.27104075532225214"/>
                </c:manualLayout>
              </c:layout>
              <c:numFmt formatCode="General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/>
                  </a:solidFill>
                </a:ln>
              </c:spPr>
            </c:trendlineLbl>
          </c:trendline>
          <c:cat>
            <c:numRef>
              <c:f>Brooks!$A$2:$A$11</c:f>
              <c:numCache>
                <c:formatCode>m/d/yyyy</c:formatCode>
                <c:ptCount val="10"/>
                <c:pt idx="0">
                  <c:v>40084</c:v>
                </c:pt>
                <c:pt idx="1">
                  <c:v>40109</c:v>
                </c:pt>
                <c:pt idx="2">
                  <c:v>40112</c:v>
                </c:pt>
                <c:pt idx="3">
                  <c:v>40140</c:v>
                </c:pt>
                <c:pt idx="4">
                  <c:v>40162</c:v>
                </c:pt>
                <c:pt idx="5">
                  <c:v>40203</c:v>
                </c:pt>
                <c:pt idx="6">
                  <c:v>40220</c:v>
                </c:pt>
                <c:pt idx="7">
                  <c:v>40259</c:v>
                </c:pt>
                <c:pt idx="8">
                  <c:v>40270</c:v>
                </c:pt>
                <c:pt idx="9">
                  <c:v>40322</c:v>
                </c:pt>
              </c:numCache>
            </c:numRef>
          </c:cat>
          <c:val>
            <c:numRef>
              <c:f>Brooks!$H$2:$H$11</c:f>
              <c:numCache>
                <c:formatCode>0</c:formatCode>
                <c:ptCount val="10"/>
                <c:pt idx="0">
                  <c:v>46</c:v>
                </c:pt>
                <c:pt idx="1">
                  <c:v>1553</c:v>
                </c:pt>
                <c:pt idx="2">
                  <c:v>529</c:v>
                </c:pt>
                <c:pt idx="3">
                  <c:v>43</c:v>
                </c:pt>
                <c:pt idx="4">
                  <c:v>1162</c:v>
                </c:pt>
                <c:pt idx="5">
                  <c:v>49</c:v>
                </c:pt>
                <c:pt idx="6">
                  <c:v>19</c:v>
                </c:pt>
                <c:pt idx="7">
                  <c:v>23</c:v>
                </c:pt>
                <c:pt idx="8">
                  <c:v>128</c:v>
                </c:pt>
                <c:pt idx="9">
                  <c:v>488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9263488"/>
        <c:axId val="109273472"/>
      </c:lineChart>
      <c:dateAx>
        <c:axId val="109263488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09273472"/>
        <c:crosses val="autoZero"/>
        <c:auto val="1"/>
        <c:lblOffset val="100"/>
        <c:baseTimeUnit val="days"/>
      </c:dateAx>
      <c:valAx>
        <c:axId val="1092734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 i="1"/>
                  <a:t>E.</a:t>
                </a:r>
                <a:r>
                  <a:rPr lang="en-US" i="1" baseline="0"/>
                  <a:t> Coli </a:t>
                </a:r>
                <a:r>
                  <a:rPr lang="en-US" i="0" baseline="0"/>
                  <a:t>(MPN/100)</a:t>
                </a:r>
                <a:endParaRPr lang="en-US" i="1"/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crossAx val="109263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Brooks!$B$2</c:f>
          <c:strCache>
            <c:ptCount val="1"/>
            <c:pt idx="0">
              <c:v>Brooks/Doane Cr.</c:v>
            </c:pt>
          </c:strCache>
        </c:strRef>
      </c:tx>
      <c:overlay val="0"/>
      <c:txPr>
        <a:bodyPr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Brooks!$I$1</c:f>
              <c:strCache>
                <c:ptCount val="1"/>
                <c:pt idx="0">
                  <c:v>Nitrate/Nitrite mg/L</c:v>
                </c:pt>
              </c:strCache>
            </c:strRef>
          </c:tx>
          <c:dLbls>
            <c:delete val="1"/>
          </c:dLbls>
          <c:trendline>
            <c:trendlineType val="linear"/>
            <c:dispRSqr val="1"/>
            <c:dispEq val="1"/>
            <c:trendlineLbl>
              <c:layout>
                <c:manualLayout>
                  <c:x val="4.7987751531058758E-4"/>
                  <c:y val="0.25666447944006998"/>
                </c:manualLayout>
              </c:layout>
              <c:numFmt formatCode="General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/>
                  </a:solidFill>
                </a:ln>
              </c:spPr>
            </c:trendlineLbl>
          </c:trendline>
          <c:cat>
            <c:numRef>
              <c:f>Brooks!$A$2:$A$11</c:f>
              <c:numCache>
                <c:formatCode>m/d/yyyy</c:formatCode>
                <c:ptCount val="10"/>
                <c:pt idx="0">
                  <c:v>40084</c:v>
                </c:pt>
                <c:pt idx="1">
                  <c:v>40109</c:v>
                </c:pt>
                <c:pt idx="2">
                  <c:v>40112</c:v>
                </c:pt>
                <c:pt idx="3">
                  <c:v>40140</c:v>
                </c:pt>
                <c:pt idx="4">
                  <c:v>40162</c:v>
                </c:pt>
                <c:pt idx="5">
                  <c:v>40203</c:v>
                </c:pt>
                <c:pt idx="6">
                  <c:v>40220</c:v>
                </c:pt>
                <c:pt idx="7">
                  <c:v>40259</c:v>
                </c:pt>
                <c:pt idx="8">
                  <c:v>40270</c:v>
                </c:pt>
                <c:pt idx="9">
                  <c:v>40322</c:v>
                </c:pt>
              </c:numCache>
            </c:numRef>
          </c:cat>
          <c:val>
            <c:numRef>
              <c:f>Brooks!$I$2:$I$11</c:f>
              <c:numCache>
                <c:formatCode>0.00</c:formatCode>
                <c:ptCount val="10"/>
                <c:pt idx="0">
                  <c:v>0.97</c:v>
                </c:pt>
                <c:pt idx="1">
                  <c:v>1.1499999999999999</c:v>
                </c:pt>
                <c:pt idx="2">
                  <c:v>0.95</c:v>
                </c:pt>
                <c:pt idx="3">
                  <c:v>3.22</c:v>
                </c:pt>
                <c:pt idx="4">
                  <c:v>2.79</c:v>
                </c:pt>
                <c:pt idx="5">
                  <c:v>2.93</c:v>
                </c:pt>
                <c:pt idx="6">
                  <c:v>2.85</c:v>
                </c:pt>
                <c:pt idx="7">
                  <c:v>2.29</c:v>
                </c:pt>
                <c:pt idx="8">
                  <c:v>2.82</c:v>
                </c:pt>
                <c:pt idx="9">
                  <c:v>2.5099999999999998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9290624"/>
        <c:axId val="109292160"/>
      </c:lineChart>
      <c:dateAx>
        <c:axId val="109290624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09292160"/>
        <c:crosses val="autoZero"/>
        <c:auto val="1"/>
        <c:lblOffset val="100"/>
        <c:baseTimeUnit val="days"/>
      </c:dateAx>
      <c:valAx>
        <c:axId val="1092921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 i="0"/>
                  <a:t>Nitrate/Nitrite (mg/L)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1092906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Brooks!$B$2</c:f>
          <c:strCache>
            <c:ptCount val="1"/>
            <c:pt idx="0">
              <c:v>Brooks/Doane Cr.</c:v>
            </c:pt>
          </c:strCache>
        </c:strRef>
      </c:tx>
      <c:overlay val="0"/>
      <c:txPr>
        <a:bodyPr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Brooks!$J$1</c:f>
              <c:strCache>
                <c:ptCount val="1"/>
                <c:pt idx="0">
                  <c:v>TSS mg/L</c:v>
                </c:pt>
              </c:strCache>
            </c:strRef>
          </c:tx>
          <c:dLbls>
            <c:delete val="1"/>
          </c:dLbls>
          <c:trendline>
            <c:trendlineType val="linear"/>
            <c:dispRSqr val="1"/>
            <c:dispEq val="1"/>
            <c:trendlineLbl>
              <c:layout>
                <c:manualLayout>
                  <c:x val="-0.18288298337707806"/>
                  <c:y val="-0.24431722076407136"/>
                </c:manualLayout>
              </c:layout>
              <c:numFmt formatCode="General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/>
                  </a:solidFill>
                </a:ln>
              </c:spPr>
            </c:trendlineLbl>
          </c:trendline>
          <c:cat>
            <c:numRef>
              <c:f>Brooks!$A$2:$A$11</c:f>
              <c:numCache>
                <c:formatCode>m/d/yyyy</c:formatCode>
                <c:ptCount val="10"/>
                <c:pt idx="0">
                  <c:v>40084</c:v>
                </c:pt>
                <c:pt idx="1">
                  <c:v>40109</c:v>
                </c:pt>
                <c:pt idx="2">
                  <c:v>40112</c:v>
                </c:pt>
                <c:pt idx="3">
                  <c:v>40140</c:v>
                </c:pt>
                <c:pt idx="4">
                  <c:v>40162</c:v>
                </c:pt>
                <c:pt idx="5">
                  <c:v>40203</c:v>
                </c:pt>
                <c:pt idx="6">
                  <c:v>40220</c:v>
                </c:pt>
                <c:pt idx="7">
                  <c:v>40259</c:v>
                </c:pt>
                <c:pt idx="8">
                  <c:v>40270</c:v>
                </c:pt>
                <c:pt idx="9">
                  <c:v>40322</c:v>
                </c:pt>
              </c:numCache>
            </c:numRef>
          </c:cat>
          <c:val>
            <c:numRef>
              <c:f>Brooks!$J$2:$J$11</c:f>
              <c:numCache>
                <c:formatCode>0.0</c:formatCode>
                <c:ptCount val="10"/>
                <c:pt idx="0">
                  <c:v>13.8</c:v>
                </c:pt>
                <c:pt idx="1">
                  <c:v>105</c:v>
                </c:pt>
                <c:pt idx="2">
                  <c:v>104</c:v>
                </c:pt>
                <c:pt idx="3">
                  <c:v>11</c:v>
                </c:pt>
                <c:pt idx="4">
                  <c:v>81</c:v>
                </c:pt>
                <c:pt idx="5">
                  <c:v>27</c:v>
                </c:pt>
                <c:pt idx="6">
                  <c:v>23</c:v>
                </c:pt>
                <c:pt idx="7">
                  <c:v>7.8</c:v>
                </c:pt>
                <c:pt idx="8">
                  <c:v>72</c:v>
                </c:pt>
                <c:pt idx="9">
                  <c:v>11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9788544"/>
        <c:axId val="109794432"/>
      </c:lineChart>
      <c:dateAx>
        <c:axId val="109788544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09794432"/>
        <c:crosses val="autoZero"/>
        <c:auto val="1"/>
        <c:lblOffset val="100"/>
        <c:baseTimeUnit val="days"/>
      </c:dateAx>
      <c:valAx>
        <c:axId val="1097944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 i="0"/>
                  <a:t>Total</a:t>
                </a:r>
                <a:r>
                  <a:rPr lang="en-US" i="0" baseline="0"/>
                  <a:t> Suspended Solids</a:t>
                </a:r>
                <a:r>
                  <a:rPr lang="en-US" i="0"/>
                  <a:t> (mg/L)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crossAx val="1097885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Welling!$B$2</c:f>
          <c:strCache>
            <c:ptCount val="1"/>
            <c:pt idx="0">
              <c:v>Welling/Dolan Cr.</c:v>
            </c:pt>
          </c:strCache>
        </c:strRef>
      </c:tx>
      <c:overlay val="0"/>
      <c:txPr>
        <a:bodyPr/>
        <a:lstStyle/>
        <a:p>
          <a:pPr>
            <a:defRPr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Welling!$C$1</c:f>
              <c:strCache>
                <c:ptCount val="1"/>
                <c:pt idx="0">
                  <c:v>Total Phosphorus mg/L</c:v>
                </c:pt>
              </c:strCache>
            </c:strRef>
          </c:tx>
          <c:dLbls>
            <c:delete val="1"/>
          </c:dLbls>
          <c:trendline>
            <c:trendlineType val="linear"/>
            <c:dispRSqr val="1"/>
            <c:dispEq val="1"/>
            <c:trendlineLbl>
              <c:layout>
                <c:manualLayout>
                  <c:x val="8.5454943132108746E-3"/>
                  <c:y val="-0.2146507728200642"/>
                </c:manualLayout>
              </c:layout>
              <c:numFmt formatCode="General" sourceLinked="0"/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</c:spPr>
            </c:trendlineLbl>
          </c:trendline>
          <c:cat>
            <c:numRef>
              <c:f>Welling!$A$2:$A$11</c:f>
              <c:numCache>
                <c:formatCode>m/d/yyyy</c:formatCode>
                <c:ptCount val="10"/>
                <c:pt idx="0">
                  <c:v>40084</c:v>
                </c:pt>
                <c:pt idx="1">
                  <c:v>40109</c:v>
                </c:pt>
                <c:pt idx="2">
                  <c:v>40112</c:v>
                </c:pt>
                <c:pt idx="3">
                  <c:v>40140</c:v>
                </c:pt>
                <c:pt idx="4">
                  <c:v>40162</c:v>
                </c:pt>
                <c:pt idx="5">
                  <c:v>40203</c:v>
                </c:pt>
                <c:pt idx="6">
                  <c:v>40220</c:v>
                </c:pt>
                <c:pt idx="7">
                  <c:v>40259</c:v>
                </c:pt>
                <c:pt idx="8">
                  <c:v>40270</c:v>
                </c:pt>
                <c:pt idx="9">
                  <c:v>40322</c:v>
                </c:pt>
              </c:numCache>
            </c:numRef>
          </c:cat>
          <c:val>
            <c:numRef>
              <c:f>Welling!$C$2:$C$11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0.44</c:v>
                </c:pt>
                <c:pt idx="5">
                  <c:v>0.05</c:v>
                </c:pt>
                <c:pt idx="6">
                  <c:v>7.0000000000000007E-2</c:v>
                </c:pt>
                <c:pt idx="7">
                  <c:v>0</c:v>
                </c:pt>
                <c:pt idx="8">
                  <c:v>0.11</c:v>
                </c:pt>
                <c:pt idx="9">
                  <c:v>0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9869312"/>
        <c:axId val="109879296"/>
      </c:lineChart>
      <c:dateAx>
        <c:axId val="109869312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09879296"/>
        <c:crosses val="autoZero"/>
        <c:auto val="1"/>
        <c:lblOffset val="100"/>
        <c:baseTimeUnit val="days"/>
      </c:dateAx>
      <c:valAx>
        <c:axId val="1098792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Total Phosphorus (mg/L)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1098693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Figure 14.  Conductivity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Data!$A$3</c:f>
              <c:strCache>
                <c:ptCount val="1"/>
                <c:pt idx="0">
                  <c:v>9/28/2009</c:v>
                </c:pt>
              </c:strCache>
            </c:strRef>
          </c:tx>
          <c:cat>
            <c:strRef>
              <c:f>Data!$B$3:$B$13</c:f>
              <c:strCache>
                <c:ptCount val="11"/>
                <c:pt idx="0">
                  <c:v>Welling/Dolan Cr.</c:v>
                </c:pt>
                <c:pt idx="1">
                  <c:v>Compton/Dolan</c:v>
                </c:pt>
                <c:pt idx="2">
                  <c:v>Brooks/Doane Cr.</c:v>
                </c:pt>
                <c:pt idx="3">
                  <c:v>312th/Dolan Cr.</c:v>
                </c:pt>
                <c:pt idx="4">
                  <c:v>Hwy 212/ NF Deep Cr.</c:v>
                </c:pt>
                <c:pt idx="5">
                  <c:v>Richey/NF Deep Cr.</c:v>
                </c:pt>
                <c:pt idx="7">
                  <c:v>Trubel/Tickle Cr.</c:v>
                </c:pt>
                <c:pt idx="8">
                  <c:v>Langensand/Tickle Cr.</c:v>
                </c:pt>
                <c:pt idx="9">
                  <c:v>362/Tickle Cr.</c:v>
                </c:pt>
                <c:pt idx="10">
                  <c:v>Tickle Cr Rd/Tickle Cr.</c:v>
                </c:pt>
              </c:strCache>
            </c:strRef>
          </c:cat>
          <c:val>
            <c:numRef>
              <c:f>Data!$E$3:$E$13</c:f>
              <c:numCache>
                <c:formatCode>0.0</c:formatCode>
                <c:ptCount val="11"/>
                <c:pt idx="0">
                  <c:v>93.3</c:v>
                </c:pt>
                <c:pt idx="2">
                  <c:v>165.8</c:v>
                </c:pt>
                <c:pt idx="3">
                  <c:v>155.80000000000001</c:v>
                </c:pt>
                <c:pt idx="4">
                  <c:v>149.4</c:v>
                </c:pt>
                <c:pt idx="5">
                  <c:v>155</c:v>
                </c:pt>
                <c:pt idx="7">
                  <c:v>45.5</c:v>
                </c:pt>
                <c:pt idx="8">
                  <c:v>51.1</c:v>
                </c:pt>
                <c:pt idx="9">
                  <c:v>69.2</c:v>
                </c:pt>
                <c:pt idx="10">
                  <c:v>143.1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Data!$A$17</c:f>
              <c:strCache>
                <c:ptCount val="1"/>
                <c:pt idx="0">
                  <c:v>10/23/2009</c:v>
                </c:pt>
              </c:strCache>
            </c:strRef>
          </c:tx>
          <c:cat>
            <c:strRef>
              <c:f>Data!$B$3:$B$13</c:f>
              <c:strCache>
                <c:ptCount val="11"/>
                <c:pt idx="0">
                  <c:v>Welling/Dolan Cr.</c:v>
                </c:pt>
                <c:pt idx="1">
                  <c:v>Compton/Dolan</c:v>
                </c:pt>
                <c:pt idx="2">
                  <c:v>Brooks/Doane Cr.</c:v>
                </c:pt>
                <c:pt idx="3">
                  <c:v>312th/Dolan Cr.</c:v>
                </c:pt>
                <c:pt idx="4">
                  <c:v>Hwy 212/ NF Deep Cr.</c:v>
                </c:pt>
                <c:pt idx="5">
                  <c:v>Richey/NF Deep Cr.</c:v>
                </c:pt>
                <c:pt idx="7">
                  <c:v>Trubel/Tickle Cr.</c:v>
                </c:pt>
                <c:pt idx="8">
                  <c:v>Langensand/Tickle Cr.</c:v>
                </c:pt>
                <c:pt idx="9">
                  <c:v>362/Tickle Cr.</c:v>
                </c:pt>
                <c:pt idx="10">
                  <c:v>Tickle Cr Rd/Tickle Cr.</c:v>
                </c:pt>
              </c:strCache>
            </c:strRef>
          </c:cat>
          <c:val>
            <c:numRef>
              <c:f>Data!$E$17:$E$27</c:f>
              <c:numCache>
                <c:formatCode>0.0</c:formatCode>
                <c:ptCount val="11"/>
                <c:pt idx="0">
                  <c:v>82.7</c:v>
                </c:pt>
                <c:pt idx="1">
                  <c:v>59.3</c:v>
                </c:pt>
                <c:pt idx="2">
                  <c:v>123.6</c:v>
                </c:pt>
                <c:pt idx="3">
                  <c:v>123.2</c:v>
                </c:pt>
                <c:pt idx="4">
                  <c:v>97.7</c:v>
                </c:pt>
                <c:pt idx="5">
                  <c:v>108.9</c:v>
                </c:pt>
                <c:pt idx="7">
                  <c:v>47</c:v>
                </c:pt>
                <c:pt idx="8">
                  <c:v>44.8</c:v>
                </c:pt>
                <c:pt idx="9">
                  <c:v>30.6</c:v>
                </c:pt>
                <c:pt idx="10">
                  <c:v>66.8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Data!$A$30</c:f>
              <c:strCache>
                <c:ptCount val="1"/>
                <c:pt idx="0">
                  <c:v>10/26/2009</c:v>
                </c:pt>
              </c:strCache>
            </c:strRef>
          </c:tx>
          <c:cat>
            <c:strRef>
              <c:f>Data!$B$3:$B$13</c:f>
              <c:strCache>
                <c:ptCount val="11"/>
                <c:pt idx="0">
                  <c:v>Welling/Dolan Cr.</c:v>
                </c:pt>
                <c:pt idx="1">
                  <c:v>Compton/Dolan</c:v>
                </c:pt>
                <c:pt idx="2">
                  <c:v>Brooks/Doane Cr.</c:v>
                </c:pt>
                <c:pt idx="3">
                  <c:v>312th/Dolan Cr.</c:v>
                </c:pt>
                <c:pt idx="4">
                  <c:v>Hwy 212/ NF Deep Cr.</c:v>
                </c:pt>
                <c:pt idx="5">
                  <c:v>Richey/NF Deep Cr.</c:v>
                </c:pt>
                <c:pt idx="7">
                  <c:v>Trubel/Tickle Cr.</c:v>
                </c:pt>
                <c:pt idx="8">
                  <c:v>Langensand/Tickle Cr.</c:v>
                </c:pt>
                <c:pt idx="9">
                  <c:v>362/Tickle Cr.</c:v>
                </c:pt>
                <c:pt idx="10">
                  <c:v>Tickle Cr Rd/Tickle Cr.</c:v>
                </c:pt>
              </c:strCache>
            </c:strRef>
          </c:cat>
          <c:val>
            <c:numRef>
              <c:f>Data!$E$30:$E$40</c:f>
              <c:numCache>
                <c:formatCode>0.0</c:formatCode>
                <c:ptCount val="11"/>
                <c:pt idx="0">
                  <c:v>58.4</c:v>
                </c:pt>
                <c:pt idx="1">
                  <c:v>49.2</c:v>
                </c:pt>
                <c:pt idx="2">
                  <c:v>72.7</c:v>
                </c:pt>
                <c:pt idx="3">
                  <c:v>127.3</c:v>
                </c:pt>
                <c:pt idx="4">
                  <c:v>116.7</c:v>
                </c:pt>
                <c:pt idx="5">
                  <c:v>75.2</c:v>
                </c:pt>
                <c:pt idx="7">
                  <c:v>40.4</c:v>
                </c:pt>
                <c:pt idx="8">
                  <c:v>45.8</c:v>
                </c:pt>
                <c:pt idx="9">
                  <c:v>55.9</c:v>
                </c:pt>
                <c:pt idx="10">
                  <c:v>109.7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Data!$A$44</c:f>
              <c:strCache>
                <c:ptCount val="1"/>
                <c:pt idx="0">
                  <c:v>11/23/2009</c:v>
                </c:pt>
              </c:strCache>
            </c:strRef>
          </c:tx>
          <c:cat>
            <c:strRef>
              <c:f>Data!$B$3:$B$13</c:f>
              <c:strCache>
                <c:ptCount val="11"/>
                <c:pt idx="0">
                  <c:v>Welling/Dolan Cr.</c:v>
                </c:pt>
                <c:pt idx="1">
                  <c:v>Compton/Dolan</c:v>
                </c:pt>
                <c:pt idx="2">
                  <c:v>Brooks/Doane Cr.</c:v>
                </c:pt>
                <c:pt idx="3">
                  <c:v>312th/Dolan Cr.</c:v>
                </c:pt>
                <c:pt idx="4">
                  <c:v>Hwy 212/ NF Deep Cr.</c:v>
                </c:pt>
                <c:pt idx="5">
                  <c:v>Richey/NF Deep Cr.</c:v>
                </c:pt>
                <c:pt idx="7">
                  <c:v>Trubel/Tickle Cr.</c:v>
                </c:pt>
                <c:pt idx="8">
                  <c:v>Langensand/Tickle Cr.</c:v>
                </c:pt>
                <c:pt idx="9">
                  <c:v>362/Tickle Cr.</c:v>
                </c:pt>
                <c:pt idx="10">
                  <c:v>Tickle Cr Rd/Tickle Cr.</c:v>
                </c:pt>
              </c:strCache>
            </c:strRef>
          </c:cat>
          <c:val>
            <c:numRef>
              <c:f>Data!$E$44:$E$54</c:f>
              <c:numCache>
                <c:formatCode>0.0</c:formatCode>
                <c:ptCount val="11"/>
                <c:pt idx="0">
                  <c:v>70.400000000000006</c:v>
                </c:pt>
                <c:pt idx="1">
                  <c:v>46.5</c:v>
                </c:pt>
                <c:pt idx="2">
                  <c:v>73.3</c:v>
                </c:pt>
                <c:pt idx="3">
                  <c:v>74.5</c:v>
                </c:pt>
                <c:pt idx="4">
                  <c:v>67.8</c:v>
                </c:pt>
                <c:pt idx="5">
                  <c:v>87.3</c:v>
                </c:pt>
                <c:pt idx="7">
                  <c:v>60.4</c:v>
                </c:pt>
                <c:pt idx="8">
                  <c:v>45.7</c:v>
                </c:pt>
                <c:pt idx="9">
                  <c:v>35.200000000000003</c:v>
                </c:pt>
                <c:pt idx="10">
                  <c:v>37.4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Data!$A$58</c:f>
              <c:strCache>
                <c:ptCount val="1"/>
                <c:pt idx="0">
                  <c:v>12/15/2009</c:v>
                </c:pt>
              </c:strCache>
            </c:strRef>
          </c:tx>
          <c:cat>
            <c:strRef>
              <c:f>Data!$B$3:$B$13</c:f>
              <c:strCache>
                <c:ptCount val="11"/>
                <c:pt idx="0">
                  <c:v>Welling/Dolan Cr.</c:v>
                </c:pt>
                <c:pt idx="1">
                  <c:v>Compton/Dolan</c:v>
                </c:pt>
                <c:pt idx="2">
                  <c:v>Brooks/Doane Cr.</c:v>
                </c:pt>
                <c:pt idx="3">
                  <c:v>312th/Dolan Cr.</c:v>
                </c:pt>
                <c:pt idx="4">
                  <c:v>Hwy 212/ NF Deep Cr.</c:v>
                </c:pt>
                <c:pt idx="5">
                  <c:v>Richey/NF Deep Cr.</c:v>
                </c:pt>
                <c:pt idx="7">
                  <c:v>Trubel/Tickle Cr.</c:v>
                </c:pt>
                <c:pt idx="8">
                  <c:v>Langensand/Tickle Cr.</c:v>
                </c:pt>
                <c:pt idx="9">
                  <c:v>362/Tickle Cr.</c:v>
                </c:pt>
                <c:pt idx="10">
                  <c:v>Tickle Cr Rd/Tickle Cr.</c:v>
                </c:pt>
              </c:strCache>
            </c:strRef>
          </c:cat>
          <c:val>
            <c:numRef>
              <c:f>Data!$E$58:$E$68</c:f>
              <c:numCache>
                <c:formatCode>0.0</c:formatCode>
                <c:ptCount val="11"/>
                <c:pt idx="0">
                  <c:v>62</c:v>
                </c:pt>
                <c:pt idx="1">
                  <c:v>46.8</c:v>
                </c:pt>
                <c:pt idx="2">
                  <c:v>74</c:v>
                </c:pt>
                <c:pt idx="3">
                  <c:v>73.400000000000006</c:v>
                </c:pt>
                <c:pt idx="4">
                  <c:v>68.3</c:v>
                </c:pt>
                <c:pt idx="5">
                  <c:v>60.4</c:v>
                </c:pt>
                <c:pt idx="7">
                  <c:v>38.6</c:v>
                </c:pt>
                <c:pt idx="8">
                  <c:v>34.9</c:v>
                </c:pt>
                <c:pt idx="9">
                  <c:v>33.1</c:v>
                </c:pt>
                <c:pt idx="10">
                  <c:v>55.2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Data!$A$72</c:f>
              <c:strCache>
                <c:ptCount val="1"/>
                <c:pt idx="0">
                  <c:v>1/25/2010</c:v>
                </c:pt>
              </c:strCache>
            </c:strRef>
          </c:tx>
          <c:val>
            <c:numRef>
              <c:f>Data!$E$72:$E$82</c:f>
              <c:numCache>
                <c:formatCode>0.0</c:formatCode>
                <c:ptCount val="11"/>
                <c:pt idx="0">
                  <c:v>65.7</c:v>
                </c:pt>
                <c:pt idx="1">
                  <c:v>45.1</c:v>
                </c:pt>
                <c:pt idx="2">
                  <c:v>62</c:v>
                </c:pt>
                <c:pt idx="3">
                  <c:v>64.099999999999994</c:v>
                </c:pt>
                <c:pt idx="4">
                  <c:v>61.1</c:v>
                </c:pt>
                <c:pt idx="5">
                  <c:v>69.7</c:v>
                </c:pt>
                <c:pt idx="7">
                  <c:v>35.700000000000003</c:v>
                </c:pt>
                <c:pt idx="8">
                  <c:v>35.799999999999997</c:v>
                </c:pt>
                <c:pt idx="9">
                  <c:v>40.9</c:v>
                </c:pt>
                <c:pt idx="10">
                  <c:v>55.5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Data!$A$86</c:f>
              <c:strCache>
                <c:ptCount val="1"/>
                <c:pt idx="0">
                  <c:v>2/11/2010</c:v>
                </c:pt>
              </c:strCache>
            </c:strRef>
          </c:tx>
          <c:val>
            <c:numRef>
              <c:f>Data!$E$86:$E$96</c:f>
              <c:numCache>
                <c:formatCode>0.0</c:formatCode>
                <c:ptCount val="11"/>
                <c:pt idx="0">
                  <c:v>62.8</c:v>
                </c:pt>
                <c:pt idx="1">
                  <c:v>42.3</c:v>
                </c:pt>
                <c:pt idx="2">
                  <c:v>67.8</c:v>
                </c:pt>
                <c:pt idx="3">
                  <c:v>66.5</c:v>
                </c:pt>
                <c:pt idx="4">
                  <c:v>58.6</c:v>
                </c:pt>
                <c:pt idx="5">
                  <c:v>70.2</c:v>
                </c:pt>
                <c:pt idx="7">
                  <c:v>36.1</c:v>
                </c:pt>
                <c:pt idx="8">
                  <c:v>36.700000000000003</c:v>
                </c:pt>
                <c:pt idx="9">
                  <c:v>41.9</c:v>
                </c:pt>
                <c:pt idx="10">
                  <c:v>59.7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Data!$A$100</c:f>
              <c:strCache>
                <c:ptCount val="1"/>
                <c:pt idx="0">
                  <c:v>3/22/2010</c:v>
                </c:pt>
              </c:strCache>
            </c:strRef>
          </c:tx>
          <c:val>
            <c:numRef>
              <c:f>Data!$E$100:$E$110</c:f>
              <c:numCache>
                <c:formatCode>0.0</c:formatCode>
                <c:ptCount val="11"/>
                <c:pt idx="0">
                  <c:v>272</c:v>
                </c:pt>
                <c:pt idx="1">
                  <c:v>186.9</c:v>
                </c:pt>
                <c:pt idx="2">
                  <c:v>302</c:v>
                </c:pt>
                <c:pt idx="3">
                  <c:v>554</c:v>
                </c:pt>
                <c:pt idx="4">
                  <c:v>277</c:v>
                </c:pt>
                <c:pt idx="5">
                  <c:v>413</c:v>
                </c:pt>
                <c:pt idx="7">
                  <c:v>165.5</c:v>
                </c:pt>
                <c:pt idx="8">
                  <c:v>168.7</c:v>
                </c:pt>
                <c:pt idx="9">
                  <c:v>192.8</c:v>
                </c:pt>
                <c:pt idx="10">
                  <c:v>317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Data!$A$114</c:f>
              <c:strCache>
                <c:ptCount val="1"/>
                <c:pt idx="0">
                  <c:v>4/2/2010</c:v>
                </c:pt>
              </c:strCache>
            </c:strRef>
          </c:tx>
          <c:val>
            <c:numRef>
              <c:f>Data!$E$114:$E$124</c:f>
              <c:numCache>
                <c:formatCode>0.0</c:formatCode>
                <c:ptCount val="11"/>
                <c:pt idx="0">
                  <c:v>61.5</c:v>
                </c:pt>
                <c:pt idx="1">
                  <c:v>41.7</c:v>
                </c:pt>
                <c:pt idx="2">
                  <c:v>69.8</c:v>
                </c:pt>
                <c:pt idx="3">
                  <c:v>69.3</c:v>
                </c:pt>
                <c:pt idx="4">
                  <c:v>59.9</c:v>
                </c:pt>
                <c:pt idx="5">
                  <c:v>69</c:v>
                </c:pt>
                <c:pt idx="7">
                  <c:v>37</c:v>
                </c:pt>
                <c:pt idx="8">
                  <c:v>36.299999999999997</c:v>
                </c:pt>
                <c:pt idx="9">
                  <c:v>37.6</c:v>
                </c:pt>
                <c:pt idx="10">
                  <c:v>53.2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Data!$A$128</c:f>
              <c:strCache>
                <c:ptCount val="1"/>
                <c:pt idx="0">
                  <c:v>5/24/2010</c:v>
                </c:pt>
              </c:strCache>
            </c:strRef>
          </c:tx>
          <c:val>
            <c:numRef>
              <c:f>Data!$E$128:$E$138</c:f>
              <c:numCache>
                <c:formatCode>0.0</c:formatCode>
                <c:ptCount val="11"/>
                <c:pt idx="0">
                  <c:v>21.3</c:v>
                </c:pt>
                <c:pt idx="1">
                  <c:v>15.08</c:v>
                </c:pt>
                <c:pt idx="2">
                  <c:v>26.5</c:v>
                </c:pt>
                <c:pt idx="3">
                  <c:v>26</c:v>
                </c:pt>
                <c:pt idx="4">
                  <c:v>22.1</c:v>
                </c:pt>
                <c:pt idx="5">
                  <c:v>80</c:v>
                </c:pt>
                <c:pt idx="7">
                  <c:v>12.47</c:v>
                </c:pt>
                <c:pt idx="8">
                  <c:v>37.1</c:v>
                </c:pt>
                <c:pt idx="9">
                  <c:v>44.6</c:v>
                </c:pt>
                <c:pt idx="10">
                  <c:v>18.95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59392"/>
        <c:axId val="59660928"/>
      </c:lineChart>
      <c:catAx>
        <c:axId val="59659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n-US"/>
          </a:p>
        </c:txPr>
        <c:crossAx val="59660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9660928"/>
        <c:scaling>
          <c:orientation val="minMax"/>
          <c:max val="6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Conductivity (</a:t>
                </a:r>
                <a:r>
                  <a:rPr lang="el-GR"/>
                  <a:t>μ</a:t>
                </a:r>
                <a:r>
                  <a:rPr lang="en-US"/>
                  <a:t>S)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596593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939632545931757"/>
          <c:y val="0.21939632545931781"/>
          <c:w val="0.102729658792651"/>
          <c:h val="0.44982371606534288"/>
        </c:manualLayout>
      </c:layout>
      <c:overlay val="0"/>
    </c:legend>
    <c:plotVisOnly val="1"/>
    <c:dispBlanksAs val="gap"/>
    <c:showDLblsOverMax val="0"/>
  </c:chart>
  <c:printSettings>
    <c:headerFooter alignWithMargins="0"/>
    <c:pageMargins b="1" l="0.75000000000000133" r="0.75000000000000133" t="1" header="0.5" footer="0.5"/>
    <c:pageSetup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Welling!$B$2</c:f>
          <c:strCache>
            <c:ptCount val="1"/>
            <c:pt idx="0">
              <c:v>Welling/Dolan Cr.</c:v>
            </c:pt>
          </c:strCache>
        </c:strRef>
      </c:tx>
      <c:overlay val="0"/>
      <c:txPr>
        <a:bodyPr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Welling!$D$1</c:f>
              <c:strCache>
                <c:ptCount val="1"/>
                <c:pt idx="0">
                  <c:v>DO mg/L</c:v>
                </c:pt>
              </c:strCache>
            </c:strRef>
          </c:tx>
          <c:dLbls>
            <c:delete val="1"/>
          </c:dLbls>
          <c:trendline>
            <c:trendlineType val="linear"/>
            <c:dispRSqr val="1"/>
            <c:dispEq val="1"/>
            <c:trendlineLbl>
              <c:layout>
                <c:manualLayout>
                  <c:x val="8.7836832895888343E-3"/>
                  <c:y val="0.18004265091863519"/>
                </c:manualLayout>
              </c:layout>
              <c:numFmt formatCode="General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/>
                  </a:solidFill>
                </a:ln>
              </c:spPr>
            </c:trendlineLbl>
          </c:trendline>
          <c:cat>
            <c:numRef>
              <c:f>Welling!$A$2:$A$11</c:f>
              <c:numCache>
                <c:formatCode>m/d/yyyy</c:formatCode>
                <c:ptCount val="10"/>
                <c:pt idx="0">
                  <c:v>40084</c:v>
                </c:pt>
                <c:pt idx="1">
                  <c:v>40109</c:v>
                </c:pt>
                <c:pt idx="2">
                  <c:v>40112</c:v>
                </c:pt>
                <c:pt idx="3">
                  <c:v>40140</c:v>
                </c:pt>
                <c:pt idx="4">
                  <c:v>40162</c:v>
                </c:pt>
                <c:pt idx="5">
                  <c:v>40203</c:v>
                </c:pt>
                <c:pt idx="6">
                  <c:v>40220</c:v>
                </c:pt>
                <c:pt idx="7">
                  <c:v>40259</c:v>
                </c:pt>
                <c:pt idx="8">
                  <c:v>40270</c:v>
                </c:pt>
                <c:pt idx="9">
                  <c:v>40322</c:v>
                </c:pt>
              </c:numCache>
            </c:numRef>
          </c:cat>
          <c:val>
            <c:numRef>
              <c:f>Welling!$D$2:$D$11</c:f>
              <c:numCache>
                <c:formatCode>0.00</c:formatCode>
                <c:ptCount val="10"/>
                <c:pt idx="0">
                  <c:v>4.54</c:v>
                </c:pt>
                <c:pt idx="1">
                  <c:v>6.7</c:v>
                </c:pt>
                <c:pt idx="2">
                  <c:v>7.84</c:v>
                </c:pt>
                <c:pt idx="3">
                  <c:v>9.5</c:v>
                </c:pt>
                <c:pt idx="4">
                  <c:v>10.6</c:v>
                </c:pt>
                <c:pt idx="5">
                  <c:v>10.4</c:v>
                </c:pt>
                <c:pt idx="6">
                  <c:v>10.199999999999999</c:v>
                </c:pt>
                <c:pt idx="7">
                  <c:v>10.4</c:v>
                </c:pt>
                <c:pt idx="8">
                  <c:v>8.8000000000000007</c:v>
                </c:pt>
                <c:pt idx="9">
                  <c:v>9.6999999999999993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0232320"/>
        <c:axId val="110233856"/>
      </c:lineChart>
      <c:dateAx>
        <c:axId val="11023232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10233856"/>
        <c:crosses val="autoZero"/>
        <c:auto val="1"/>
        <c:lblOffset val="100"/>
        <c:baseTimeUnit val="days"/>
      </c:dateAx>
      <c:valAx>
        <c:axId val="1102338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Dissolved</a:t>
                </a:r>
                <a:r>
                  <a:rPr lang="en-US" baseline="0"/>
                  <a:t> Oxygen </a:t>
                </a:r>
                <a:r>
                  <a:rPr lang="en-US"/>
                  <a:t>(mg/L)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1102323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Welling!$B$2</c:f>
          <c:strCache>
            <c:ptCount val="1"/>
            <c:pt idx="0">
              <c:v>Welling/Dolan Cr.</c:v>
            </c:pt>
          </c:strCache>
        </c:strRef>
      </c:tx>
      <c:overlay val="0"/>
      <c:txPr>
        <a:bodyPr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Welling!$E$1</c:f>
              <c:strCache>
                <c:ptCount val="1"/>
                <c:pt idx="0">
                  <c:v>Conductivity uS</c:v>
                </c:pt>
              </c:strCache>
            </c:strRef>
          </c:tx>
          <c:dLbls>
            <c:delete val="1"/>
          </c:dLbls>
          <c:trendline>
            <c:trendlineType val="linear"/>
            <c:dispRSqr val="1"/>
            <c:dispEq val="1"/>
            <c:trendlineLbl>
              <c:layout>
                <c:manualLayout>
                  <c:x val="-0.28288298337708001"/>
                  <c:y val="-0.1694287693205016"/>
                </c:manualLayout>
              </c:layout>
              <c:numFmt formatCode="General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/>
                  </a:solidFill>
                </a:ln>
              </c:spPr>
            </c:trendlineLbl>
          </c:trendline>
          <c:cat>
            <c:numRef>
              <c:f>Welling!$A$2:$A$11</c:f>
              <c:numCache>
                <c:formatCode>m/d/yyyy</c:formatCode>
                <c:ptCount val="10"/>
                <c:pt idx="0">
                  <c:v>40084</c:v>
                </c:pt>
                <c:pt idx="1">
                  <c:v>40109</c:v>
                </c:pt>
                <c:pt idx="2">
                  <c:v>40112</c:v>
                </c:pt>
                <c:pt idx="3">
                  <c:v>40140</c:v>
                </c:pt>
                <c:pt idx="4">
                  <c:v>40162</c:v>
                </c:pt>
                <c:pt idx="5">
                  <c:v>40203</c:v>
                </c:pt>
                <c:pt idx="6">
                  <c:v>40220</c:v>
                </c:pt>
                <c:pt idx="7">
                  <c:v>40259</c:v>
                </c:pt>
                <c:pt idx="8">
                  <c:v>40270</c:v>
                </c:pt>
                <c:pt idx="9">
                  <c:v>40322</c:v>
                </c:pt>
              </c:numCache>
            </c:numRef>
          </c:cat>
          <c:val>
            <c:numRef>
              <c:f>Welling!$E$2:$E$11</c:f>
              <c:numCache>
                <c:formatCode>0.0</c:formatCode>
                <c:ptCount val="10"/>
                <c:pt idx="0">
                  <c:v>93.3</c:v>
                </c:pt>
                <c:pt idx="1">
                  <c:v>82.7</c:v>
                </c:pt>
                <c:pt idx="2">
                  <c:v>58.4</c:v>
                </c:pt>
                <c:pt idx="3">
                  <c:v>70.400000000000006</c:v>
                </c:pt>
                <c:pt idx="4">
                  <c:v>62</c:v>
                </c:pt>
                <c:pt idx="5">
                  <c:v>65.7</c:v>
                </c:pt>
                <c:pt idx="6">
                  <c:v>62.8</c:v>
                </c:pt>
                <c:pt idx="7">
                  <c:v>272</c:v>
                </c:pt>
                <c:pt idx="8">
                  <c:v>61.5</c:v>
                </c:pt>
                <c:pt idx="9">
                  <c:v>21.3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0263296"/>
        <c:axId val="110269184"/>
      </c:lineChart>
      <c:dateAx>
        <c:axId val="110263296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10269184"/>
        <c:crosses val="autoZero"/>
        <c:auto val="1"/>
        <c:lblOffset val="100"/>
        <c:baseTimeUnit val="days"/>
      </c:dateAx>
      <c:valAx>
        <c:axId val="1102691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Conductivity (uS)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crossAx val="1102632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Welling!$B$2</c:f>
          <c:strCache>
            <c:ptCount val="1"/>
            <c:pt idx="0">
              <c:v>Welling/Dolan Cr.</c:v>
            </c:pt>
          </c:strCache>
        </c:strRef>
      </c:tx>
      <c:overlay val="0"/>
      <c:txPr>
        <a:bodyPr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Welling!$F$1</c:f>
              <c:strCache>
                <c:ptCount val="1"/>
                <c:pt idx="0">
                  <c:v>Turbidity NTU</c:v>
                </c:pt>
              </c:strCache>
            </c:strRef>
          </c:tx>
          <c:dLbls>
            <c:delete val="1"/>
          </c:dLbls>
          <c:trendline>
            <c:trendlineType val="linear"/>
            <c:dispRSqr val="1"/>
            <c:dispEq val="1"/>
            <c:trendlineLbl>
              <c:layout>
                <c:manualLayout>
                  <c:x val="-1.907917760279966E-2"/>
                  <c:y val="-0.25892716535433158"/>
                </c:manualLayout>
              </c:layout>
              <c:numFmt formatCode="General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/>
                  </a:solidFill>
                </a:ln>
              </c:spPr>
            </c:trendlineLbl>
          </c:trendline>
          <c:cat>
            <c:numRef>
              <c:f>Welling!$A$2:$A$11</c:f>
              <c:numCache>
                <c:formatCode>m/d/yyyy</c:formatCode>
                <c:ptCount val="10"/>
                <c:pt idx="0">
                  <c:v>40084</c:v>
                </c:pt>
                <c:pt idx="1">
                  <c:v>40109</c:v>
                </c:pt>
                <c:pt idx="2">
                  <c:v>40112</c:v>
                </c:pt>
                <c:pt idx="3">
                  <c:v>40140</c:v>
                </c:pt>
                <c:pt idx="4">
                  <c:v>40162</c:v>
                </c:pt>
                <c:pt idx="5">
                  <c:v>40203</c:v>
                </c:pt>
                <c:pt idx="6">
                  <c:v>40220</c:v>
                </c:pt>
                <c:pt idx="7">
                  <c:v>40259</c:v>
                </c:pt>
                <c:pt idx="8">
                  <c:v>40270</c:v>
                </c:pt>
                <c:pt idx="9">
                  <c:v>40322</c:v>
                </c:pt>
              </c:numCache>
            </c:numRef>
          </c:cat>
          <c:val>
            <c:numRef>
              <c:f>Welling!$F$2:$F$11</c:f>
              <c:numCache>
                <c:formatCode>0.00</c:formatCode>
                <c:ptCount val="10"/>
                <c:pt idx="0">
                  <c:v>13.6</c:v>
                </c:pt>
                <c:pt idx="1">
                  <c:v>85.3</c:v>
                </c:pt>
                <c:pt idx="2">
                  <c:v>43.6</c:v>
                </c:pt>
                <c:pt idx="3">
                  <c:v>11.7</c:v>
                </c:pt>
                <c:pt idx="4">
                  <c:v>452</c:v>
                </c:pt>
                <c:pt idx="5">
                  <c:v>24.5</c:v>
                </c:pt>
                <c:pt idx="6">
                  <c:v>38.700000000000003</c:v>
                </c:pt>
                <c:pt idx="7">
                  <c:v>5.82</c:v>
                </c:pt>
                <c:pt idx="8">
                  <c:v>97</c:v>
                </c:pt>
                <c:pt idx="9">
                  <c:v>12.6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0319104"/>
        <c:axId val="110320640"/>
      </c:lineChart>
      <c:dateAx>
        <c:axId val="110319104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10320640"/>
        <c:crosses val="autoZero"/>
        <c:auto val="1"/>
        <c:lblOffset val="100"/>
        <c:baseTimeUnit val="days"/>
      </c:dateAx>
      <c:valAx>
        <c:axId val="1103206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Turbidity (NTU)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1103191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Welling!$B$2</c:f>
          <c:strCache>
            <c:ptCount val="1"/>
            <c:pt idx="0">
              <c:v>Welling/Dolan Cr.</c:v>
            </c:pt>
          </c:strCache>
        </c:strRef>
      </c:tx>
      <c:overlay val="0"/>
      <c:txPr>
        <a:bodyPr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Welling!$G$1</c:f>
              <c:strCache>
                <c:ptCount val="1"/>
                <c:pt idx="0">
                  <c:v>pH Std Unit</c:v>
                </c:pt>
              </c:strCache>
            </c:strRef>
          </c:tx>
          <c:dLbls>
            <c:delete val="1"/>
          </c:dLbls>
          <c:trendline>
            <c:trendlineType val="linear"/>
            <c:dispRSqr val="1"/>
            <c:dispEq val="1"/>
            <c:trendlineLbl>
              <c:layout>
                <c:manualLayout>
                  <c:x val="-1.6212817147856523E-2"/>
                  <c:y val="0.16339093030037921"/>
                </c:manualLayout>
              </c:layout>
              <c:numFmt formatCode="General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/>
                  </a:solidFill>
                </a:ln>
              </c:spPr>
            </c:trendlineLbl>
          </c:trendline>
          <c:cat>
            <c:numRef>
              <c:f>Welling!$A$2:$A$11</c:f>
              <c:numCache>
                <c:formatCode>m/d/yyyy</c:formatCode>
                <c:ptCount val="10"/>
                <c:pt idx="0">
                  <c:v>40084</c:v>
                </c:pt>
                <c:pt idx="1">
                  <c:v>40109</c:v>
                </c:pt>
                <c:pt idx="2">
                  <c:v>40112</c:v>
                </c:pt>
                <c:pt idx="3">
                  <c:v>40140</c:v>
                </c:pt>
                <c:pt idx="4">
                  <c:v>40162</c:v>
                </c:pt>
                <c:pt idx="5">
                  <c:v>40203</c:v>
                </c:pt>
                <c:pt idx="6">
                  <c:v>40220</c:v>
                </c:pt>
                <c:pt idx="7">
                  <c:v>40259</c:v>
                </c:pt>
                <c:pt idx="8">
                  <c:v>40270</c:v>
                </c:pt>
                <c:pt idx="9">
                  <c:v>40322</c:v>
                </c:pt>
              </c:numCache>
            </c:numRef>
          </c:cat>
          <c:val>
            <c:numRef>
              <c:f>Welling!$G$2:$G$11</c:f>
              <c:numCache>
                <c:formatCode>0.0</c:formatCode>
                <c:ptCount val="10"/>
                <c:pt idx="0">
                  <c:v>6.3</c:v>
                </c:pt>
                <c:pt idx="1">
                  <c:v>5.8</c:v>
                </c:pt>
                <c:pt idx="2">
                  <c:v>6.1</c:v>
                </c:pt>
                <c:pt idx="3">
                  <c:v>5.8</c:v>
                </c:pt>
                <c:pt idx="4">
                  <c:v>6.1</c:v>
                </c:pt>
                <c:pt idx="5">
                  <c:v>5.7</c:v>
                </c:pt>
                <c:pt idx="6">
                  <c:v>5.9</c:v>
                </c:pt>
                <c:pt idx="7">
                  <c:v>6.6</c:v>
                </c:pt>
                <c:pt idx="8">
                  <c:v>6.1</c:v>
                </c:pt>
                <c:pt idx="9">
                  <c:v>6.4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0342144"/>
        <c:axId val="110343680"/>
      </c:lineChart>
      <c:dateAx>
        <c:axId val="110342144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10343680"/>
        <c:crosses val="autoZero"/>
        <c:auto val="1"/>
        <c:lblOffset val="100"/>
        <c:baseTimeUnit val="days"/>
      </c:dateAx>
      <c:valAx>
        <c:axId val="1103436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pH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crossAx val="1103421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Welling!$B$2</c:f>
          <c:strCache>
            <c:ptCount val="1"/>
            <c:pt idx="0">
              <c:v>Welling/Dolan Cr.</c:v>
            </c:pt>
          </c:strCache>
        </c:strRef>
      </c:tx>
      <c:overlay val="0"/>
      <c:txPr>
        <a:bodyPr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Welling!$H$1</c:f>
              <c:strCache>
                <c:ptCount val="1"/>
                <c:pt idx="0">
                  <c:v>E.Coli (Coliert) MPN/100</c:v>
                </c:pt>
              </c:strCache>
            </c:strRef>
          </c:tx>
          <c:dLbls>
            <c:delete val="1"/>
          </c:dLbls>
          <c:trendline>
            <c:trendlineType val="linear"/>
            <c:dispRSqr val="1"/>
            <c:dispEq val="1"/>
            <c:trendlineLbl>
              <c:layout>
                <c:manualLayout>
                  <c:x val="-2.6048775153105892E-2"/>
                  <c:y val="-0.27104075532225236"/>
                </c:manualLayout>
              </c:layout>
              <c:numFmt formatCode="General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/>
                  </a:solidFill>
                </a:ln>
              </c:spPr>
            </c:trendlineLbl>
          </c:trendline>
          <c:cat>
            <c:numRef>
              <c:f>Welling!$A$2:$A$11</c:f>
              <c:numCache>
                <c:formatCode>m/d/yyyy</c:formatCode>
                <c:ptCount val="10"/>
                <c:pt idx="0">
                  <c:v>40084</c:v>
                </c:pt>
                <c:pt idx="1">
                  <c:v>40109</c:v>
                </c:pt>
                <c:pt idx="2">
                  <c:v>40112</c:v>
                </c:pt>
                <c:pt idx="3">
                  <c:v>40140</c:v>
                </c:pt>
                <c:pt idx="4">
                  <c:v>40162</c:v>
                </c:pt>
                <c:pt idx="5">
                  <c:v>40203</c:v>
                </c:pt>
                <c:pt idx="6">
                  <c:v>40220</c:v>
                </c:pt>
                <c:pt idx="7">
                  <c:v>40259</c:v>
                </c:pt>
                <c:pt idx="8">
                  <c:v>40270</c:v>
                </c:pt>
                <c:pt idx="9">
                  <c:v>40322</c:v>
                </c:pt>
              </c:numCache>
            </c:numRef>
          </c:cat>
          <c:val>
            <c:numRef>
              <c:f>Welling!$H$2:$H$11</c:f>
              <c:numCache>
                <c:formatCode>0</c:formatCode>
                <c:ptCount val="10"/>
                <c:pt idx="0">
                  <c:v>19</c:v>
                </c:pt>
                <c:pt idx="1">
                  <c:v>649</c:v>
                </c:pt>
                <c:pt idx="2">
                  <c:v>142</c:v>
                </c:pt>
                <c:pt idx="3">
                  <c:v>23</c:v>
                </c:pt>
                <c:pt idx="4">
                  <c:v>683</c:v>
                </c:pt>
                <c:pt idx="5">
                  <c:v>12</c:v>
                </c:pt>
                <c:pt idx="6">
                  <c:v>27</c:v>
                </c:pt>
                <c:pt idx="7">
                  <c:v>196</c:v>
                </c:pt>
                <c:pt idx="8">
                  <c:v>199</c:v>
                </c:pt>
                <c:pt idx="9">
                  <c:v>93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0389504"/>
        <c:axId val="110395392"/>
      </c:lineChart>
      <c:dateAx>
        <c:axId val="110389504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10395392"/>
        <c:crosses val="autoZero"/>
        <c:auto val="1"/>
        <c:lblOffset val="100"/>
        <c:baseTimeUnit val="days"/>
      </c:dateAx>
      <c:valAx>
        <c:axId val="1103953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 i="1"/>
                  <a:t>E.</a:t>
                </a:r>
                <a:r>
                  <a:rPr lang="en-US" i="1" baseline="0"/>
                  <a:t> Coli </a:t>
                </a:r>
                <a:r>
                  <a:rPr lang="en-US" i="0" baseline="0"/>
                  <a:t>(MPN/100)</a:t>
                </a:r>
                <a:endParaRPr lang="en-US" i="1"/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crossAx val="1103895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Welling!$B$2</c:f>
          <c:strCache>
            <c:ptCount val="1"/>
            <c:pt idx="0">
              <c:v>Welling/Dolan Cr.</c:v>
            </c:pt>
          </c:strCache>
        </c:strRef>
      </c:tx>
      <c:overlay val="0"/>
      <c:txPr>
        <a:bodyPr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Welling!$I$1</c:f>
              <c:strCache>
                <c:ptCount val="1"/>
                <c:pt idx="0">
                  <c:v>Nitrate/Nitrite mg/L</c:v>
                </c:pt>
              </c:strCache>
            </c:strRef>
          </c:tx>
          <c:dLbls>
            <c:delete val="1"/>
          </c:dLbls>
          <c:trendline>
            <c:trendlineType val="linear"/>
            <c:dispRSqr val="1"/>
            <c:dispEq val="1"/>
            <c:trendlineLbl>
              <c:layout>
                <c:manualLayout>
                  <c:x val="4.7987751531058785E-4"/>
                  <c:y val="0.25666447944006998"/>
                </c:manualLayout>
              </c:layout>
              <c:numFmt formatCode="General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/>
                  </a:solidFill>
                </a:ln>
              </c:spPr>
            </c:trendlineLbl>
          </c:trendline>
          <c:cat>
            <c:numRef>
              <c:f>Welling!$A$2:$A$11</c:f>
              <c:numCache>
                <c:formatCode>m/d/yyyy</c:formatCode>
                <c:ptCount val="10"/>
                <c:pt idx="0">
                  <c:v>40084</c:v>
                </c:pt>
                <c:pt idx="1">
                  <c:v>40109</c:v>
                </c:pt>
                <c:pt idx="2">
                  <c:v>40112</c:v>
                </c:pt>
                <c:pt idx="3">
                  <c:v>40140</c:v>
                </c:pt>
                <c:pt idx="4">
                  <c:v>40162</c:v>
                </c:pt>
                <c:pt idx="5">
                  <c:v>40203</c:v>
                </c:pt>
                <c:pt idx="6">
                  <c:v>40220</c:v>
                </c:pt>
                <c:pt idx="7">
                  <c:v>40259</c:v>
                </c:pt>
                <c:pt idx="8">
                  <c:v>40270</c:v>
                </c:pt>
                <c:pt idx="9">
                  <c:v>40322</c:v>
                </c:pt>
              </c:numCache>
            </c:numRef>
          </c:cat>
          <c:val>
            <c:numRef>
              <c:f>Welling!$I$2:$I$11</c:f>
              <c:numCache>
                <c:formatCode>0.00</c:formatCode>
                <c:ptCount val="10"/>
                <c:pt idx="0">
                  <c:v>0.92</c:v>
                </c:pt>
                <c:pt idx="1">
                  <c:v>3.61</c:v>
                </c:pt>
                <c:pt idx="2">
                  <c:v>1.1599999999999999</c:v>
                </c:pt>
                <c:pt idx="3">
                  <c:v>3.91</c:v>
                </c:pt>
                <c:pt idx="4">
                  <c:v>2.82</c:v>
                </c:pt>
                <c:pt idx="5">
                  <c:v>3.54</c:v>
                </c:pt>
                <c:pt idx="6">
                  <c:v>2.68</c:v>
                </c:pt>
                <c:pt idx="7">
                  <c:v>2.79</c:v>
                </c:pt>
                <c:pt idx="8">
                  <c:v>2.77</c:v>
                </c:pt>
                <c:pt idx="9">
                  <c:v>3.03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0424832"/>
        <c:axId val="110426368"/>
      </c:lineChart>
      <c:dateAx>
        <c:axId val="110424832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10426368"/>
        <c:crosses val="autoZero"/>
        <c:auto val="1"/>
        <c:lblOffset val="100"/>
        <c:baseTimeUnit val="days"/>
      </c:dateAx>
      <c:valAx>
        <c:axId val="1104263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 i="0"/>
                  <a:t>Nitrate/Nitrite (mg/L)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1104248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Welling!$B$2</c:f>
          <c:strCache>
            <c:ptCount val="1"/>
            <c:pt idx="0">
              <c:v>Welling/Dolan Cr.</c:v>
            </c:pt>
          </c:strCache>
        </c:strRef>
      </c:tx>
      <c:overlay val="0"/>
      <c:txPr>
        <a:bodyPr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Welling!$J$1</c:f>
              <c:strCache>
                <c:ptCount val="1"/>
                <c:pt idx="0">
                  <c:v>TSS mg/L</c:v>
                </c:pt>
              </c:strCache>
            </c:strRef>
          </c:tx>
          <c:dLbls>
            <c:delete val="1"/>
          </c:dLbls>
          <c:trendline>
            <c:trendlineType val="linear"/>
            <c:dispRSqr val="1"/>
            <c:dispEq val="1"/>
            <c:trendlineLbl>
              <c:layout>
                <c:manualLayout>
                  <c:x val="-0.18288298337707812"/>
                  <c:y val="-0.24431722076407142"/>
                </c:manualLayout>
              </c:layout>
              <c:numFmt formatCode="General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/>
                  </a:solidFill>
                </a:ln>
              </c:spPr>
            </c:trendlineLbl>
          </c:trendline>
          <c:cat>
            <c:numRef>
              <c:f>Welling!$A$2:$A$11</c:f>
              <c:numCache>
                <c:formatCode>m/d/yyyy</c:formatCode>
                <c:ptCount val="10"/>
                <c:pt idx="0">
                  <c:v>40084</c:v>
                </c:pt>
                <c:pt idx="1">
                  <c:v>40109</c:v>
                </c:pt>
                <c:pt idx="2">
                  <c:v>40112</c:v>
                </c:pt>
                <c:pt idx="3">
                  <c:v>40140</c:v>
                </c:pt>
                <c:pt idx="4">
                  <c:v>40162</c:v>
                </c:pt>
                <c:pt idx="5">
                  <c:v>40203</c:v>
                </c:pt>
                <c:pt idx="6">
                  <c:v>40220</c:v>
                </c:pt>
                <c:pt idx="7">
                  <c:v>40259</c:v>
                </c:pt>
                <c:pt idx="8">
                  <c:v>40270</c:v>
                </c:pt>
                <c:pt idx="9">
                  <c:v>40322</c:v>
                </c:pt>
              </c:numCache>
            </c:numRef>
          </c:cat>
          <c:val>
            <c:numRef>
              <c:f>Welling!$J$2:$J$11</c:f>
              <c:numCache>
                <c:formatCode>0.0</c:formatCode>
                <c:ptCount val="10"/>
                <c:pt idx="0">
                  <c:v>11</c:v>
                </c:pt>
                <c:pt idx="1">
                  <c:v>24</c:v>
                </c:pt>
                <c:pt idx="2">
                  <c:v>9</c:v>
                </c:pt>
                <c:pt idx="3">
                  <c:v>2.2000000000000002</c:v>
                </c:pt>
                <c:pt idx="4">
                  <c:v>281</c:v>
                </c:pt>
                <c:pt idx="5">
                  <c:v>17</c:v>
                </c:pt>
                <c:pt idx="6">
                  <c:v>20</c:v>
                </c:pt>
                <c:pt idx="7">
                  <c:v>1.6</c:v>
                </c:pt>
                <c:pt idx="8">
                  <c:v>194</c:v>
                </c:pt>
                <c:pt idx="9">
                  <c:v>10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0509056"/>
        <c:axId val="110531328"/>
      </c:lineChart>
      <c:dateAx>
        <c:axId val="110509056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10531328"/>
        <c:crosses val="autoZero"/>
        <c:auto val="1"/>
        <c:lblOffset val="100"/>
        <c:baseTimeUnit val="days"/>
      </c:dateAx>
      <c:valAx>
        <c:axId val="1105313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 i="0"/>
                  <a:t>Total</a:t>
                </a:r>
                <a:r>
                  <a:rPr lang="en-US" i="0" baseline="0"/>
                  <a:t> Suspended Solids</a:t>
                </a:r>
                <a:r>
                  <a:rPr lang="en-US" i="0"/>
                  <a:t> (mg/L)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crossAx val="1105090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Compton!$B$2</c:f>
          <c:strCache>
            <c:ptCount val="1"/>
            <c:pt idx="0">
              <c:v>Compton/Dolan</c:v>
            </c:pt>
          </c:strCache>
        </c:strRef>
      </c:tx>
      <c:overlay val="0"/>
      <c:txPr>
        <a:bodyPr/>
        <a:lstStyle/>
        <a:p>
          <a:pPr>
            <a:defRPr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Compton!$C$1</c:f>
              <c:strCache>
                <c:ptCount val="1"/>
                <c:pt idx="0">
                  <c:v>Total Phosphorus mg/L</c:v>
                </c:pt>
              </c:strCache>
            </c:strRef>
          </c:tx>
          <c:dLbls>
            <c:delete val="1"/>
          </c:dLbls>
          <c:trendline>
            <c:trendlineType val="linear"/>
            <c:dispRSqr val="1"/>
            <c:dispEq val="1"/>
            <c:trendlineLbl>
              <c:layout>
                <c:manualLayout>
                  <c:x val="8.5454943132108746E-3"/>
                  <c:y val="-0.2146507728200642"/>
                </c:manualLayout>
              </c:layout>
              <c:numFmt formatCode="General" sourceLinked="0"/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</c:spPr>
            </c:trendlineLbl>
          </c:trendline>
          <c:cat>
            <c:strRef>
              <c:f>Compton!$A$2:$A$11</c:f>
              <c:strCache>
                <c:ptCount val="10"/>
                <c:pt idx="0">
                  <c:v>ee</c:v>
                </c:pt>
                <c:pt idx="1">
                  <c:v>10/23/2009</c:v>
                </c:pt>
                <c:pt idx="2">
                  <c:v>10/26/2009</c:v>
                </c:pt>
                <c:pt idx="3">
                  <c:v>11/23/2009</c:v>
                </c:pt>
                <c:pt idx="4">
                  <c:v>12/15/2009</c:v>
                </c:pt>
                <c:pt idx="5">
                  <c:v>1/25/2010</c:v>
                </c:pt>
                <c:pt idx="6">
                  <c:v>2/11/2010</c:v>
                </c:pt>
                <c:pt idx="7">
                  <c:v>3/22/2010</c:v>
                </c:pt>
                <c:pt idx="8">
                  <c:v>4/2/2010</c:v>
                </c:pt>
                <c:pt idx="9">
                  <c:v>5/24/2010</c:v>
                </c:pt>
              </c:strCache>
            </c:strRef>
          </c:cat>
          <c:val>
            <c:numRef>
              <c:f>Compton!$C$2:$C$11</c:f>
              <c:numCache>
                <c:formatCode>0.00</c:formatCode>
                <c:ptCount val="10"/>
                <c:pt idx="1">
                  <c:v>0.44</c:v>
                </c:pt>
                <c:pt idx="2">
                  <c:v>3.62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0.1</c:v>
                </c:pt>
                <c:pt idx="9">
                  <c:v>0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0585728"/>
        <c:axId val="110587264"/>
      </c:lineChart>
      <c:catAx>
        <c:axId val="110585728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10587264"/>
        <c:crosses val="autoZero"/>
        <c:auto val="1"/>
        <c:lblAlgn val="ctr"/>
        <c:lblOffset val="100"/>
        <c:noMultiLvlLbl val="0"/>
      </c:catAx>
      <c:valAx>
        <c:axId val="1105872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Total Phosphorus (mg/L)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1105857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Compton!$B$2</c:f>
          <c:strCache>
            <c:ptCount val="1"/>
            <c:pt idx="0">
              <c:v>Compton/Dolan</c:v>
            </c:pt>
          </c:strCache>
        </c:strRef>
      </c:tx>
      <c:overlay val="0"/>
      <c:txPr>
        <a:bodyPr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Compton!$D$1</c:f>
              <c:strCache>
                <c:ptCount val="1"/>
                <c:pt idx="0">
                  <c:v>DO mg/L</c:v>
                </c:pt>
              </c:strCache>
            </c:strRef>
          </c:tx>
          <c:dLbls>
            <c:delete val="1"/>
          </c:dLbls>
          <c:trendline>
            <c:trendlineType val="linear"/>
            <c:dispRSqr val="1"/>
            <c:dispEq val="1"/>
            <c:trendlineLbl>
              <c:layout>
                <c:manualLayout>
                  <c:x val="8.7836832895888377E-3"/>
                  <c:y val="0.18004265091863519"/>
                </c:manualLayout>
              </c:layout>
              <c:numFmt formatCode="General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/>
                  </a:solidFill>
                </a:ln>
              </c:spPr>
            </c:trendlineLbl>
          </c:trendline>
          <c:cat>
            <c:strRef>
              <c:f>Compton!$A$2:$A$11</c:f>
              <c:strCache>
                <c:ptCount val="10"/>
                <c:pt idx="0">
                  <c:v>ee</c:v>
                </c:pt>
                <c:pt idx="1">
                  <c:v>10/23/2009</c:v>
                </c:pt>
                <c:pt idx="2">
                  <c:v>10/26/2009</c:v>
                </c:pt>
                <c:pt idx="3">
                  <c:v>11/23/2009</c:v>
                </c:pt>
                <c:pt idx="4">
                  <c:v>12/15/2009</c:v>
                </c:pt>
                <c:pt idx="5">
                  <c:v>1/25/2010</c:v>
                </c:pt>
                <c:pt idx="6">
                  <c:v>2/11/2010</c:v>
                </c:pt>
                <c:pt idx="7">
                  <c:v>3/22/2010</c:v>
                </c:pt>
                <c:pt idx="8">
                  <c:v>4/2/2010</c:v>
                </c:pt>
                <c:pt idx="9">
                  <c:v>5/24/2010</c:v>
                </c:pt>
              </c:strCache>
            </c:strRef>
          </c:cat>
          <c:val>
            <c:numRef>
              <c:f>Compton!$D$2:$D$11</c:f>
              <c:numCache>
                <c:formatCode>0.00</c:formatCode>
                <c:ptCount val="10"/>
                <c:pt idx="1">
                  <c:v>7.9</c:v>
                </c:pt>
                <c:pt idx="2">
                  <c:v>8.73</c:v>
                </c:pt>
                <c:pt idx="3">
                  <c:v>9.9</c:v>
                </c:pt>
                <c:pt idx="4">
                  <c:v>9.9</c:v>
                </c:pt>
                <c:pt idx="5">
                  <c:v>10.5</c:v>
                </c:pt>
                <c:pt idx="6">
                  <c:v>10.3</c:v>
                </c:pt>
                <c:pt idx="7">
                  <c:v>11</c:v>
                </c:pt>
                <c:pt idx="8">
                  <c:v>10</c:v>
                </c:pt>
                <c:pt idx="9">
                  <c:v>10.1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0625152"/>
        <c:axId val="110626688"/>
      </c:lineChart>
      <c:catAx>
        <c:axId val="110625152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10626688"/>
        <c:crosses val="autoZero"/>
        <c:auto val="1"/>
        <c:lblAlgn val="ctr"/>
        <c:lblOffset val="100"/>
        <c:noMultiLvlLbl val="0"/>
      </c:catAx>
      <c:valAx>
        <c:axId val="11062668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Dissolved</a:t>
                </a:r>
                <a:r>
                  <a:rPr lang="en-US" baseline="0"/>
                  <a:t> Oxygen </a:t>
                </a:r>
                <a:r>
                  <a:rPr lang="en-US"/>
                  <a:t>(mg/L)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1106251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Compton!$B$2</c:f>
          <c:strCache>
            <c:ptCount val="1"/>
            <c:pt idx="0">
              <c:v>Compton/Dolan</c:v>
            </c:pt>
          </c:strCache>
        </c:strRef>
      </c:tx>
      <c:overlay val="0"/>
      <c:txPr>
        <a:bodyPr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Compton!$E$1</c:f>
              <c:strCache>
                <c:ptCount val="1"/>
                <c:pt idx="0">
                  <c:v>Conductivity uS</c:v>
                </c:pt>
              </c:strCache>
            </c:strRef>
          </c:tx>
          <c:dLbls>
            <c:delete val="1"/>
          </c:dLbls>
          <c:trendline>
            <c:trendlineType val="linear"/>
            <c:dispRSqr val="1"/>
            <c:dispEq val="1"/>
            <c:trendlineLbl>
              <c:layout>
                <c:manualLayout>
                  <c:x val="-0.28288298337708034"/>
                  <c:y val="-0.1694287693205016"/>
                </c:manualLayout>
              </c:layout>
              <c:numFmt formatCode="General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/>
                  </a:solidFill>
                </a:ln>
              </c:spPr>
            </c:trendlineLbl>
          </c:trendline>
          <c:cat>
            <c:strRef>
              <c:f>Compton!$A$2:$A$11</c:f>
              <c:strCache>
                <c:ptCount val="10"/>
                <c:pt idx="0">
                  <c:v>ee</c:v>
                </c:pt>
                <c:pt idx="1">
                  <c:v>10/23/2009</c:v>
                </c:pt>
                <c:pt idx="2">
                  <c:v>10/26/2009</c:v>
                </c:pt>
                <c:pt idx="3">
                  <c:v>11/23/2009</c:v>
                </c:pt>
                <c:pt idx="4">
                  <c:v>12/15/2009</c:v>
                </c:pt>
                <c:pt idx="5">
                  <c:v>1/25/2010</c:v>
                </c:pt>
                <c:pt idx="6">
                  <c:v>2/11/2010</c:v>
                </c:pt>
                <c:pt idx="7">
                  <c:v>3/22/2010</c:v>
                </c:pt>
                <c:pt idx="8">
                  <c:v>4/2/2010</c:v>
                </c:pt>
                <c:pt idx="9">
                  <c:v>5/24/2010</c:v>
                </c:pt>
              </c:strCache>
            </c:strRef>
          </c:cat>
          <c:val>
            <c:numRef>
              <c:f>Compton!$E$2:$E$11</c:f>
              <c:numCache>
                <c:formatCode>0.0</c:formatCode>
                <c:ptCount val="10"/>
                <c:pt idx="1">
                  <c:v>59.3</c:v>
                </c:pt>
                <c:pt idx="2">
                  <c:v>49.2</c:v>
                </c:pt>
                <c:pt idx="3">
                  <c:v>46.5</c:v>
                </c:pt>
                <c:pt idx="4">
                  <c:v>46.8</c:v>
                </c:pt>
                <c:pt idx="5">
                  <c:v>45.1</c:v>
                </c:pt>
                <c:pt idx="6">
                  <c:v>42.3</c:v>
                </c:pt>
                <c:pt idx="7">
                  <c:v>186.9</c:v>
                </c:pt>
                <c:pt idx="8">
                  <c:v>41.7</c:v>
                </c:pt>
                <c:pt idx="9">
                  <c:v>15.08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0652032"/>
        <c:axId val="110653824"/>
      </c:lineChart>
      <c:catAx>
        <c:axId val="110652032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10653824"/>
        <c:crosses val="autoZero"/>
        <c:auto val="1"/>
        <c:lblAlgn val="ctr"/>
        <c:lblOffset val="100"/>
        <c:noMultiLvlLbl val="0"/>
      </c:catAx>
      <c:valAx>
        <c:axId val="1106538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Conductivity (uS)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crossAx val="1106520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Figure 15.  Conductivity Average and Error Bars</a:t>
            </a:r>
          </a:p>
        </c:rich>
      </c:tx>
      <c:layout>
        <c:manualLayout>
          <c:xMode val="edge"/>
          <c:yMode val="edge"/>
          <c:x val="0.32518337408312958"/>
          <c:y val="3.282836378522489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491442542787286"/>
          <c:y val="0.17676811268967191"/>
          <c:w val="0.8015500092008796"/>
          <c:h val="0.50378197138765457"/>
        </c:manualLayout>
      </c:layout>
      <c:lineChart>
        <c:grouping val="standard"/>
        <c:varyColors val="0"/>
        <c:ser>
          <c:idx val="0"/>
          <c:order val="0"/>
          <c:errBars>
            <c:errDir val="y"/>
            <c:errBarType val="both"/>
            <c:errValType val="cust"/>
            <c:noEndCap val="0"/>
            <c:plus>
              <c:numRef>
                <c:f>Summary!$E$31:$E$41</c:f>
                <c:numCache>
                  <c:formatCode>General</c:formatCode>
                  <c:ptCount val="11"/>
                  <c:pt idx="0">
                    <c:v>42.324791530680415</c:v>
                  </c:pt>
                  <c:pt idx="1">
                    <c:v>32.222312644440173</c:v>
                  </c:pt>
                  <c:pt idx="2">
                    <c:v>49.099764794186576</c:v>
                  </c:pt>
                  <c:pt idx="3">
                    <c:v>94.572848896639826</c:v>
                  </c:pt>
                  <c:pt idx="4">
                    <c:v>44.767906493429471</c:v>
                  </c:pt>
                  <c:pt idx="5">
                    <c:v>66.313835722234856</c:v>
                  </c:pt>
                  <c:pt idx="7">
                    <c:v>25.837763146392259</c:v>
                  </c:pt>
                  <c:pt idx="8">
                    <c:v>25.285391882446447</c:v>
                  </c:pt>
                  <c:pt idx="9">
                    <c:v>30.179839309195941</c:v>
                  </c:pt>
                  <c:pt idx="10">
                    <c:v>53.770576577364515</c:v>
                  </c:pt>
                </c:numCache>
              </c:numRef>
            </c:plus>
            <c:minus>
              <c:numRef>
                <c:f>Summary!$E$31:$E$41</c:f>
                <c:numCache>
                  <c:formatCode>General</c:formatCode>
                  <c:ptCount val="11"/>
                  <c:pt idx="0">
                    <c:v>42.324791530680415</c:v>
                  </c:pt>
                  <c:pt idx="1">
                    <c:v>32.222312644440173</c:v>
                  </c:pt>
                  <c:pt idx="2">
                    <c:v>49.099764794186576</c:v>
                  </c:pt>
                  <c:pt idx="3">
                    <c:v>94.572848896639826</c:v>
                  </c:pt>
                  <c:pt idx="4">
                    <c:v>44.767906493429471</c:v>
                  </c:pt>
                  <c:pt idx="5">
                    <c:v>66.313835722234856</c:v>
                  </c:pt>
                  <c:pt idx="7">
                    <c:v>25.837763146392259</c:v>
                  </c:pt>
                  <c:pt idx="8">
                    <c:v>25.285391882446447</c:v>
                  </c:pt>
                  <c:pt idx="9">
                    <c:v>30.179839309195941</c:v>
                  </c:pt>
                  <c:pt idx="10">
                    <c:v>53.770576577364515</c:v>
                  </c:pt>
                </c:numCache>
              </c:numRef>
            </c:minus>
          </c:errBars>
          <c:cat>
            <c:strRef>
              <c:f>Data!$B$3:$B$13</c:f>
              <c:strCache>
                <c:ptCount val="11"/>
                <c:pt idx="0">
                  <c:v>Welling/Dolan Cr.</c:v>
                </c:pt>
                <c:pt idx="1">
                  <c:v>Compton/Dolan</c:v>
                </c:pt>
                <c:pt idx="2">
                  <c:v>Brooks/Doane Cr.</c:v>
                </c:pt>
                <c:pt idx="3">
                  <c:v>312th/Dolan Cr.</c:v>
                </c:pt>
                <c:pt idx="4">
                  <c:v>Hwy 212/ NF Deep Cr.</c:v>
                </c:pt>
                <c:pt idx="5">
                  <c:v>Richey/NF Deep Cr.</c:v>
                </c:pt>
                <c:pt idx="7">
                  <c:v>Trubel/Tickle Cr.</c:v>
                </c:pt>
                <c:pt idx="8">
                  <c:v>Langensand/Tickle Cr.</c:v>
                </c:pt>
                <c:pt idx="9">
                  <c:v>362/Tickle Cr.</c:v>
                </c:pt>
                <c:pt idx="10">
                  <c:v>Tickle Cr Rd/Tickle Cr.</c:v>
                </c:pt>
              </c:strCache>
            </c:strRef>
          </c:cat>
          <c:val>
            <c:numRef>
              <c:f>Summary!$B$31:$B$41</c:f>
              <c:numCache>
                <c:formatCode>0.00</c:formatCode>
                <c:ptCount val="11"/>
                <c:pt idx="0">
                  <c:v>85.009999999999991</c:v>
                </c:pt>
                <c:pt idx="1">
                  <c:v>59.2088888888889</c:v>
                </c:pt>
                <c:pt idx="2">
                  <c:v>103.75</c:v>
                </c:pt>
                <c:pt idx="3">
                  <c:v>133.41000000000003</c:v>
                </c:pt>
                <c:pt idx="4">
                  <c:v>97.86</c:v>
                </c:pt>
                <c:pt idx="5">
                  <c:v>118.87</c:v>
                </c:pt>
                <c:pt idx="7">
                  <c:v>51.867000000000004</c:v>
                </c:pt>
                <c:pt idx="8">
                  <c:v>53.69</c:v>
                </c:pt>
                <c:pt idx="9">
                  <c:v>58.180000000000007</c:v>
                </c:pt>
                <c:pt idx="10">
                  <c:v>91.655000000000001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64416"/>
        <c:axId val="48765952"/>
      </c:lineChart>
      <c:catAx>
        <c:axId val="48764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n-US"/>
          </a:p>
        </c:txPr>
        <c:crossAx val="48765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765952"/>
        <c:scaling>
          <c:orientation val="minMax"/>
          <c:max val="25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000" b="1" i="0" baseline="0"/>
                  <a:t>Conductivity (</a:t>
                </a:r>
                <a:r>
                  <a:rPr lang="el-GR" sz="1000" b="1" i="0" baseline="0"/>
                  <a:t>μ</a:t>
                </a:r>
                <a:r>
                  <a:rPr lang="en-US" sz="1000" b="1" i="0" baseline="0"/>
                  <a:t>S)</a:t>
                </a:r>
                <a:endParaRPr lang="en-US" sz="1000"/>
              </a:p>
            </c:rich>
          </c:tx>
          <c:layout>
            <c:manualLayout>
              <c:xMode val="edge"/>
              <c:yMode val="edge"/>
              <c:x val="1.9559902200488997E-2"/>
              <c:y val="0.2626269102817983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48764416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" l="0.75000000000000133" r="0.75000000000000133" t="1" header="0.5" footer="0.5"/>
    <c:pageSetup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Compton!$B$2</c:f>
          <c:strCache>
            <c:ptCount val="1"/>
            <c:pt idx="0">
              <c:v>Compton/Dolan</c:v>
            </c:pt>
          </c:strCache>
        </c:strRef>
      </c:tx>
      <c:overlay val="0"/>
      <c:txPr>
        <a:bodyPr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Compton!$F$1</c:f>
              <c:strCache>
                <c:ptCount val="1"/>
                <c:pt idx="0">
                  <c:v>Turbidity NTU</c:v>
                </c:pt>
              </c:strCache>
            </c:strRef>
          </c:tx>
          <c:dLbls>
            <c:delete val="1"/>
          </c:dLbls>
          <c:trendline>
            <c:trendlineType val="linear"/>
            <c:dispRSqr val="1"/>
            <c:dispEq val="1"/>
            <c:trendlineLbl>
              <c:layout>
                <c:manualLayout>
                  <c:x val="-1.907917760279966E-2"/>
                  <c:y val="-0.25892716535433175"/>
                </c:manualLayout>
              </c:layout>
              <c:numFmt formatCode="General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/>
                  </a:solidFill>
                </a:ln>
              </c:spPr>
            </c:trendlineLbl>
          </c:trendline>
          <c:cat>
            <c:strRef>
              <c:f>Compton!$A$2:$A$11</c:f>
              <c:strCache>
                <c:ptCount val="10"/>
                <c:pt idx="0">
                  <c:v>ee</c:v>
                </c:pt>
                <c:pt idx="1">
                  <c:v>10/23/2009</c:v>
                </c:pt>
                <c:pt idx="2">
                  <c:v>10/26/2009</c:v>
                </c:pt>
                <c:pt idx="3">
                  <c:v>11/23/2009</c:v>
                </c:pt>
                <c:pt idx="4">
                  <c:v>12/15/2009</c:v>
                </c:pt>
                <c:pt idx="5">
                  <c:v>1/25/2010</c:v>
                </c:pt>
                <c:pt idx="6">
                  <c:v>2/11/2010</c:v>
                </c:pt>
                <c:pt idx="7">
                  <c:v>3/22/2010</c:v>
                </c:pt>
                <c:pt idx="8">
                  <c:v>4/2/2010</c:v>
                </c:pt>
                <c:pt idx="9">
                  <c:v>5/24/2010</c:v>
                </c:pt>
              </c:strCache>
            </c:strRef>
          </c:cat>
          <c:val>
            <c:numRef>
              <c:f>Compton!$F$2:$F$11</c:f>
              <c:numCache>
                <c:formatCode>0.00</c:formatCode>
                <c:ptCount val="10"/>
                <c:pt idx="1">
                  <c:v>496</c:v>
                </c:pt>
                <c:pt idx="2">
                  <c:v>1000</c:v>
                </c:pt>
                <c:pt idx="3">
                  <c:v>5.13</c:v>
                </c:pt>
                <c:pt idx="4">
                  <c:v>32</c:v>
                </c:pt>
                <c:pt idx="5">
                  <c:v>12.9</c:v>
                </c:pt>
                <c:pt idx="6">
                  <c:v>11.4</c:v>
                </c:pt>
                <c:pt idx="7">
                  <c:v>5.6</c:v>
                </c:pt>
                <c:pt idx="8">
                  <c:v>103</c:v>
                </c:pt>
                <c:pt idx="9">
                  <c:v>6.77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0765184"/>
        <c:axId val="110766720"/>
      </c:lineChart>
      <c:catAx>
        <c:axId val="110765184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10766720"/>
        <c:crosses val="autoZero"/>
        <c:auto val="1"/>
        <c:lblAlgn val="ctr"/>
        <c:lblOffset val="100"/>
        <c:noMultiLvlLbl val="0"/>
      </c:catAx>
      <c:valAx>
        <c:axId val="1107667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Turbidity (NTU)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1107651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Compton!$B$2</c:f>
          <c:strCache>
            <c:ptCount val="1"/>
            <c:pt idx="0">
              <c:v>Compton/Dolan</c:v>
            </c:pt>
          </c:strCache>
        </c:strRef>
      </c:tx>
      <c:overlay val="0"/>
      <c:txPr>
        <a:bodyPr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Compton!$G$1</c:f>
              <c:strCache>
                <c:ptCount val="1"/>
                <c:pt idx="0">
                  <c:v>pH Std Unit</c:v>
                </c:pt>
              </c:strCache>
            </c:strRef>
          </c:tx>
          <c:dLbls>
            <c:delete val="1"/>
          </c:dLbls>
          <c:trendline>
            <c:trendlineType val="linear"/>
            <c:dispRSqr val="1"/>
            <c:dispEq val="1"/>
            <c:trendlineLbl>
              <c:layout>
                <c:manualLayout>
                  <c:x val="-1.6212817147856523E-2"/>
                  <c:y val="0.16339093030037921"/>
                </c:manualLayout>
              </c:layout>
              <c:numFmt formatCode="General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/>
                  </a:solidFill>
                </a:ln>
              </c:spPr>
            </c:trendlineLbl>
          </c:trendline>
          <c:cat>
            <c:strRef>
              <c:f>Compton!$A$2:$A$11</c:f>
              <c:strCache>
                <c:ptCount val="10"/>
                <c:pt idx="0">
                  <c:v>ee</c:v>
                </c:pt>
                <c:pt idx="1">
                  <c:v>10/23/2009</c:v>
                </c:pt>
                <c:pt idx="2">
                  <c:v>10/26/2009</c:v>
                </c:pt>
                <c:pt idx="3">
                  <c:v>11/23/2009</c:v>
                </c:pt>
                <c:pt idx="4">
                  <c:v>12/15/2009</c:v>
                </c:pt>
                <c:pt idx="5">
                  <c:v>1/25/2010</c:v>
                </c:pt>
                <c:pt idx="6">
                  <c:v>2/11/2010</c:v>
                </c:pt>
                <c:pt idx="7">
                  <c:v>3/22/2010</c:v>
                </c:pt>
                <c:pt idx="8">
                  <c:v>4/2/2010</c:v>
                </c:pt>
                <c:pt idx="9">
                  <c:v>5/24/2010</c:v>
                </c:pt>
              </c:strCache>
            </c:strRef>
          </c:cat>
          <c:val>
            <c:numRef>
              <c:f>Compton!$G$2:$G$11</c:f>
              <c:numCache>
                <c:formatCode>0.0</c:formatCode>
                <c:ptCount val="10"/>
                <c:pt idx="1">
                  <c:v>5.7</c:v>
                </c:pt>
                <c:pt idx="2">
                  <c:v>5.7</c:v>
                </c:pt>
                <c:pt idx="3">
                  <c:v>5.7</c:v>
                </c:pt>
                <c:pt idx="4">
                  <c:v>5.8</c:v>
                </c:pt>
                <c:pt idx="5">
                  <c:v>5.8</c:v>
                </c:pt>
                <c:pt idx="6">
                  <c:v>5.7</c:v>
                </c:pt>
                <c:pt idx="7">
                  <c:v>6</c:v>
                </c:pt>
                <c:pt idx="8">
                  <c:v>5.9</c:v>
                </c:pt>
                <c:pt idx="9">
                  <c:v>6.4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0783872"/>
        <c:axId val="110814336"/>
      </c:lineChart>
      <c:catAx>
        <c:axId val="110783872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10814336"/>
        <c:crosses val="autoZero"/>
        <c:auto val="1"/>
        <c:lblAlgn val="ctr"/>
        <c:lblOffset val="100"/>
        <c:noMultiLvlLbl val="0"/>
      </c:catAx>
      <c:valAx>
        <c:axId val="1108143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pH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crossAx val="1107838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Compton!$B$2</c:f>
          <c:strCache>
            <c:ptCount val="1"/>
            <c:pt idx="0">
              <c:v>Compton/Dolan</c:v>
            </c:pt>
          </c:strCache>
        </c:strRef>
      </c:tx>
      <c:overlay val="0"/>
      <c:txPr>
        <a:bodyPr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Compton!$H$1</c:f>
              <c:strCache>
                <c:ptCount val="1"/>
                <c:pt idx="0">
                  <c:v>E.Coli (Coliert) MPN/100</c:v>
                </c:pt>
              </c:strCache>
            </c:strRef>
          </c:tx>
          <c:dLbls>
            <c:delete val="1"/>
          </c:dLbls>
          <c:trendline>
            <c:trendlineType val="linear"/>
            <c:dispRSqr val="1"/>
            <c:dispEq val="1"/>
            <c:trendlineLbl>
              <c:layout>
                <c:manualLayout>
                  <c:x val="-2.6048775153105892E-2"/>
                  <c:y val="-0.27104075532225247"/>
                </c:manualLayout>
              </c:layout>
              <c:numFmt formatCode="General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/>
                  </a:solidFill>
                </a:ln>
              </c:spPr>
            </c:trendlineLbl>
          </c:trendline>
          <c:cat>
            <c:strRef>
              <c:f>Compton!$A$2:$A$11</c:f>
              <c:strCache>
                <c:ptCount val="10"/>
                <c:pt idx="0">
                  <c:v>ee</c:v>
                </c:pt>
                <c:pt idx="1">
                  <c:v>10/23/2009</c:v>
                </c:pt>
                <c:pt idx="2">
                  <c:v>10/26/2009</c:v>
                </c:pt>
                <c:pt idx="3">
                  <c:v>11/23/2009</c:v>
                </c:pt>
                <c:pt idx="4">
                  <c:v>12/15/2009</c:v>
                </c:pt>
                <c:pt idx="5">
                  <c:v>1/25/2010</c:v>
                </c:pt>
                <c:pt idx="6">
                  <c:v>2/11/2010</c:v>
                </c:pt>
                <c:pt idx="7">
                  <c:v>3/22/2010</c:v>
                </c:pt>
                <c:pt idx="8">
                  <c:v>4/2/2010</c:v>
                </c:pt>
                <c:pt idx="9">
                  <c:v>5/24/2010</c:v>
                </c:pt>
              </c:strCache>
            </c:strRef>
          </c:cat>
          <c:val>
            <c:numRef>
              <c:f>Compton!$H$2:$H$11</c:f>
              <c:numCache>
                <c:formatCode>0</c:formatCode>
                <c:ptCount val="10"/>
                <c:pt idx="1">
                  <c:v>2419</c:v>
                </c:pt>
                <c:pt idx="2">
                  <c:v>11636</c:v>
                </c:pt>
                <c:pt idx="3">
                  <c:v>36</c:v>
                </c:pt>
                <c:pt idx="4">
                  <c:v>108</c:v>
                </c:pt>
                <c:pt idx="5">
                  <c:v>11</c:v>
                </c:pt>
                <c:pt idx="6">
                  <c:v>19</c:v>
                </c:pt>
                <c:pt idx="7">
                  <c:v>47</c:v>
                </c:pt>
                <c:pt idx="8">
                  <c:v>204</c:v>
                </c:pt>
                <c:pt idx="9">
                  <c:v>69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6082560"/>
        <c:axId val="116084096"/>
      </c:lineChart>
      <c:catAx>
        <c:axId val="11608256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16084096"/>
        <c:crosses val="autoZero"/>
        <c:auto val="1"/>
        <c:lblAlgn val="ctr"/>
        <c:lblOffset val="100"/>
        <c:noMultiLvlLbl val="0"/>
      </c:catAx>
      <c:valAx>
        <c:axId val="1160840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 i="1"/>
                  <a:t>E.</a:t>
                </a:r>
                <a:r>
                  <a:rPr lang="en-US" i="1" baseline="0"/>
                  <a:t> Coli </a:t>
                </a:r>
                <a:r>
                  <a:rPr lang="en-US" i="0" baseline="0"/>
                  <a:t>(MPN/100)</a:t>
                </a:r>
                <a:endParaRPr lang="en-US" i="1"/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crossAx val="1160825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Compton!$B$2</c:f>
          <c:strCache>
            <c:ptCount val="1"/>
            <c:pt idx="0">
              <c:v>Compton/Dolan</c:v>
            </c:pt>
          </c:strCache>
        </c:strRef>
      </c:tx>
      <c:overlay val="0"/>
      <c:txPr>
        <a:bodyPr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Compton!$I$1</c:f>
              <c:strCache>
                <c:ptCount val="1"/>
                <c:pt idx="0">
                  <c:v>Nitrate/Nitrite mg/L</c:v>
                </c:pt>
              </c:strCache>
            </c:strRef>
          </c:tx>
          <c:dLbls>
            <c:delete val="1"/>
          </c:dLbls>
          <c:trendline>
            <c:trendlineType val="linear"/>
            <c:dispRSqr val="1"/>
            <c:dispEq val="1"/>
            <c:trendlineLbl>
              <c:layout>
                <c:manualLayout>
                  <c:x val="4.7987751531058812E-4"/>
                  <c:y val="0.25666447944006998"/>
                </c:manualLayout>
              </c:layout>
              <c:numFmt formatCode="General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/>
                  </a:solidFill>
                </a:ln>
              </c:spPr>
            </c:trendlineLbl>
          </c:trendline>
          <c:cat>
            <c:strRef>
              <c:f>Compton!$A$2:$A$11</c:f>
              <c:strCache>
                <c:ptCount val="10"/>
                <c:pt idx="0">
                  <c:v>ee</c:v>
                </c:pt>
                <c:pt idx="1">
                  <c:v>10/23/2009</c:v>
                </c:pt>
                <c:pt idx="2">
                  <c:v>10/26/2009</c:v>
                </c:pt>
                <c:pt idx="3">
                  <c:v>11/23/2009</c:v>
                </c:pt>
                <c:pt idx="4">
                  <c:v>12/15/2009</c:v>
                </c:pt>
                <c:pt idx="5">
                  <c:v>1/25/2010</c:v>
                </c:pt>
                <c:pt idx="6">
                  <c:v>2/11/2010</c:v>
                </c:pt>
                <c:pt idx="7">
                  <c:v>3/22/2010</c:v>
                </c:pt>
                <c:pt idx="8">
                  <c:v>4/2/2010</c:v>
                </c:pt>
                <c:pt idx="9">
                  <c:v>5/24/2010</c:v>
                </c:pt>
              </c:strCache>
            </c:strRef>
          </c:cat>
          <c:val>
            <c:numRef>
              <c:f>Compton!$I$2:$I$11</c:f>
              <c:numCache>
                <c:formatCode>0.00</c:formatCode>
                <c:ptCount val="10"/>
                <c:pt idx="1">
                  <c:v>3.03</c:v>
                </c:pt>
                <c:pt idx="2">
                  <c:v>2.27</c:v>
                </c:pt>
                <c:pt idx="3">
                  <c:v>2.48</c:v>
                </c:pt>
                <c:pt idx="4">
                  <c:v>2.13</c:v>
                </c:pt>
                <c:pt idx="5">
                  <c:v>2.4500000000000002</c:v>
                </c:pt>
                <c:pt idx="6">
                  <c:v>2.02</c:v>
                </c:pt>
                <c:pt idx="7">
                  <c:v>1.84</c:v>
                </c:pt>
                <c:pt idx="8">
                  <c:v>2.76</c:v>
                </c:pt>
                <c:pt idx="9">
                  <c:v>1.67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6126080"/>
        <c:axId val="116127616"/>
      </c:lineChart>
      <c:catAx>
        <c:axId val="11612608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16127616"/>
        <c:crosses val="autoZero"/>
        <c:auto val="1"/>
        <c:lblAlgn val="ctr"/>
        <c:lblOffset val="100"/>
        <c:noMultiLvlLbl val="0"/>
      </c:catAx>
      <c:valAx>
        <c:axId val="1161276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 i="0"/>
                  <a:t>Nitrate/Nitrite (mg/L)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1161260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Compton!$B$2</c:f>
          <c:strCache>
            <c:ptCount val="1"/>
            <c:pt idx="0">
              <c:v>Compton/Dolan</c:v>
            </c:pt>
          </c:strCache>
        </c:strRef>
      </c:tx>
      <c:overlay val="0"/>
      <c:txPr>
        <a:bodyPr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Compton!$J$1</c:f>
              <c:strCache>
                <c:ptCount val="1"/>
                <c:pt idx="0">
                  <c:v>TSS mg/L</c:v>
                </c:pt>
              </c:strCache>
            </c:strRef>
          </c:tx>
          <c:dLbls>
            <c:delete val="1"/>
          </c:dLbls>
          <c:trendline>
            <c:trendlineType val="linear"/>
            <c:dispRSqr val="1"/>
            <c:dispEq val="1"/>
            <c:trendlineLbl>
              <c:layout>
                <c:manualLayout>
                  <c:x val="-0.18288298337707823"/>
                  <c:y val="-0.24431722076407147"/>
                </c:manualLayout>
              </c:layout>
              <c:numFmt formatCode="General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/>
                  </a:solidFill>
                </a:ln>
              </c:spPr>
            </c:trendlineLbl>
          </c:trendline>
          <c:cat>
            <c:strRef>
              <c:f>Compton!$A$2:$A$11</c:f>
              <c:strCache>
                <c:ptCount val="10"/>
                <c:pt idx="0">
                  <c:v>ee</c:v>
                </c:pt>
                <c:pt idx="1">
                  <c:v>10/23/2009</c:v>
                </c:pt>
                <c:pt idx="2">
                  <c:v>10/26/2009</c:v>
                </c:pt>
                <c:pt idx="3">
                  <c:v>11/23/2009</c:v>
                </c:pt>
                <c:pt idx="4">
                  <c:v>12/15/2009</c:v>
                </c:pt>
                <c:pt idx="5">
                  <c:v>1/25/2010</c:v>
                </c:pt>
                <c:pt idx="6">
                  <c:v>2/11/2010</c:v>
                </c:pt>
                <c:pt idx="7">
                  <c:v>3/22/2010</c:v>
                </c:pt>
                <c:pt idx="8">
                  <c:v>4/2/2010</c:v>
                </c:pt>
                <c:pt idx="9">
                  <c:v>5/24/2010</c:v>
                </c:pt>
              </c:strCache>
            </c:strRef>
          </c:cat>
          <c:val>
            <c:numRef>
              <c:f>Compton!$J$2:$J$11</c:f>
              <c:numCache>
                <c:formatCode>0.0</c:formatCode>
                <c:ptCount val="10"/>
                <c:pt idx="1">
                  <c:v>182</c:v>
                </c:pt>
                <c:pt idx="2">
                  <c:v>545</c:v>
                </c:pt>
                <c:pt idx="3">
                  <c:v>1.4</c:v>
                </c:pt>
                <c:pt idx="4">
                  <c:v>27</c:v>
                </c:pt>
                <c:pt idx="5">
                  <c:v>2.6</c:v>
                </c:pt>
                <c:pt idx="6">
                  <c:v>4</c:v>
                </c:pt>
                <c:pt idx="7">
                  <c:v>1.4</c:v>
                </c:pt>
                <c:pt idx="8">
                  <c:v>52</c:v>
                </c:pt>
                <c:pt idx="9">
                  <c:v>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6144768"/>
        <c:axId val="116179328"/>
      </c:lineChart>
      <c:catAx>
        <c:axId val="116144768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16179328"/>
        <c:crosses val="autoZero"/>
        <c:auto val="1"/>
        <c:lblAlgn val="ctr"/>
        <c:lblOffset val="100"/>
        <c:noMultiLvlLbl val="0"/>
      </c:catAx>
      <c:valAx>
        <c:axId val="1161793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 i="0"/>
                  <a:t>Total</a:t>
                </a:r>
                <a:r>
                  <a:rPr lang="en-US" i="0" baseline="0"/>
                  <a:t> Suspended Solids</a:t>
                </a:r>
                <a:r>
                  <a:rPr lang="en-US" i="0"/>
                  <a:t> (mg/L)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crossAx val="1161447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'Tickle Cr Rd'!$B$2</c:f>
          <c:strCache>
            <c:ptCount val="1"/>
            <c:pt idx="0">
              <c:v>Tickle Cr Rd/Tickle Cr.</c:v>
            </c:pt>
          </c:strCache>
        </c:strRef>
      </c:tx>
      <c:overlay val="0"/>
      <c:txPr>
        <a:bodyPr/>
        <a:lstStyle/>
        <a:p>
          <a:pPr>
            <a:defRPr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'Tickle Cr Rd'!$C$1</c:f>
              <c:strCache>
                <c:ptCount val="1"/>
                <c:pt idx="0">
                  <c:v>Total Phosphorus mg/L</c:v>
                </c:pt>
              </c:strCache>
            </c:strRef>
          </c:tx>
          <c:dLbls>
            <c:delete val="1"/>
          </c:dLbls>
          <c:trendline>
            <c:trendlineType val="linear"/>
            <c:dispRSqr val="1"/>
            <c:dispEq val="1"/>
            <c:trendlineLbl>
              <c:layout>
                <c:manualLayout>
                  <c:x val="8.5454943132108746E-3"/>
                  <c:y val="-0.2146507728200642"/>
                </c:manualLayout>
              </c:layout>
              <c:numFmt formatCode="General" sourceLinked="0"/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</c:spPr>
            </c:trendlineLbl>
          </c:trendline>
          <c:cat>
            <c:numRef>
              <c:f>'Tickle Cr Rd'!$A$2:$A$11</c:f>
              <c:numCache>
                <c:formatCode>m/d/yyyy</c:formatCode>
                <c:ptCount val="10"/>
                <c:pt idx="0">
                  <c:v>40084</c:v>
                </c:pt>
                <c:pt idx="1">
                  <c:v>40109</c:v>
                </c:pt>
                <c:pt idx="2">
                  <c:v>40112</c:v>
                </c:pt>
                <c:pt idx="3">
                  <c:v>40140</c:v>
                </c:pt>
                <c:pt idx="4">
                  <c:v>40162</c:v>
                </c:pt>
                <c:pt idx="5">
                  <c:v>40203</c:v>
                </c:pt>
                <c:pt idx="6">
                  <c:v>40220</c:v>
                </c:pt>
                <c:pt idx="7">
                  <c:v>40259</c:v>
                </c:pt>
                <c:pt idx="8">
                  <c:v>40270</c:v>
                </c:pt>
                <c:pt idx="9">
                  <c:v>40322</c:v>
                </c:pt>
              </c:numCache>
            </c:numRef>
          </c:cat>
          <c:val>
            <c:numRef>
              <c:f>'Tickle Cr Rd'!$C$2:$C$11</c:f>
              <c:numCache>
                <c:formatCode>0.00</c:formatCode>
                <c:ptCount val="10"/>
                <c:pt idx="0">
                  <c:v>0.73</c:v>
                </c:pt>
                <c:pt idx="1">
                  <c:v>0.3</c:v>
                </c:pt>
                <c:pt idx="2">
                  <c:v>0.76</c:v>
                </c:pt>
                <c:pt idx="3">
                  <c:v>0</c:v>
                </c:pt>
                <c:pt idx="4">
                  <c:v>0.22</c:v>
                </c:pt>
                <c:pt idx="5">
                  <c:v>0.08</c:v>
                </c:pt>
                <c:pt idx="6">
                  <c:v>0.08</c:v>
                </c:pt>
                <c:pt idx="7">
                  <c:v>0.31</c:v>
                </c:pt>
                <c:pt idx="8">
                  <c:v>0.08</c:v>
                </c:pt>
                <c:pt idx="9">
                  <c:v>0.11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8840448"/>
        <c:axId val="108841984"/>
      </c:lineChart>
      <c:dateAx>
        <c:axId val="108840448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08841984"/>
        <c:crosses val="autoZero"/>
        <c:auto val="1"/>
        <c:lblOffset val="100"/>
        <c:baseTimeUnit val="days"/>
      </c:dateAx>
      <c:valAx>
        <c:axId val="1088419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Total Phosphorus (mg/L)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1088404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'Tickle Cr Rd'!$B$2</c:f>
          <c:strCache>
            <c:ptCount val="1"/>
            <c:pt idx="0">
              <c:v>Tickle Cr Rd/Tickle Cr.</c:v>
            </c:pt>
          </c:strCache>
        </c:strRef>
      </c:tx>
      <c:overlay val="0"/>
      <c:txPr>
        <a:bodyPr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'Tickle Cr Rd'!$D$1</c:f>
              <c:strCache>
                <c:ptCount val="1"/>
                <c:pt idx="0">
                  <c:v>DO mg/L</c:v>
                </c:pt>
              </c:strCache>
            </c:strRef>
          </c:tx>
          <c:dLbls>
            <c:delete val="1"/>
          </c:dLbls>
          <c:trendline>
            <c:trendlineType val="linear"/>
            <c:dispRSqr val="1"/>
            <c:dispEq val="1"/>
            <c:trendlineLbl>
              <c:layout>
                <c:manualLayout>
                  <c:x val="8.7836832895888412E-3"/>
                  <c:y val="0.18004265091863519"/>
                </c:manualLayout>
              </c:layout>
              <c:numFmt formatCode="General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/>
                  </a:solidFill>
                </a:ln>
              </c:spPr>
            </c:trendlineLbl>
          </c:trendline>
          <c:cat>
            <c:numRef>
              <c:f>'Tickle Cr Rd'!$A$2:$A$11</c:f>
              <c:numCache>
                <c:formatCode>m/d/yyyy</c:formatCode>
                <c:ptCount val="10"/>
                <c:pt idx="0">
                  <c:v>40084</c:v>
                </c:pt>
                <c:pt idx="1">
                  <c:v>40109</c:v>
                </c:pt>
                <c:pt idx="2">
                  <c:v>40112</c:v>
                </c:pt>
                <c:pt idx="3">
                  <c:v>40140</c:v>
                </c:pt>
                <c:pt idx="4">
                  <c:v>40162</c:v>
                </c:pt>
                <c:pt idx="5">
                  <c:v>40203</c:v>
                </c:pt>
                <c:pt idx="6">
                  <c:v>40220</c:v>
                </c:pt>
                <c:pt idx="7">
                  <c:v>40259</c:v>
                </c:pt>
                <c:pt idx="8">
                  <c:v>40270</c:v>
                </c:pt>
                <c:pt idx="9">
                  <c:v>40322</c:v>
                </c:pt>
              </c:numCache>
            </c:numRef>
          </c:cat>
          <c:val>
            <c:numRef>
              <c:f>'Tickle Cr Rd'!$D$2:$D$11</c:f>
              <c:numCache>
                <c:formatCode>0.00</c:formatCode>
                <c:ptCount val="10"/>
                <c:pt idx="0">
                  <c:v>10.1</c:v>
                </c:pt>
                <c:pt idx="1">
                  <c:v>8.9</c:v>
                </c:pt>
                <c:pt idx="2">
                  <c:v>10.199999999999999</c:v>
                </c:pt>
                <c:pt idx="3">
                  <c:v>11.2</c:v>
                </c:pt>
                <c:pt idx="4">
                  <c:v>12</c:v>
                </c:pt>
                <c:pt idx="5">
                  <c:v>11.7</c:v>
                </c:pt>
                <c:pt idx="6">
                  <c:v>11</c:v>
                </c:pt>
                <c:pt idx="7">
                  <c:v>11.1</c:v>
                </c:pt>
                <c:pt idx="8">
                  <c:v>10.5</c:v>
                </c:pt>
                <c:pt idx="9">
                  <c:v>11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8953600"/>
        <c:axId val="108955136"/>
      </c:lineChart>
      <c:dateAx>
        <c:axId val="10895360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08955136"/>
        <c:crosses val="autoZero"/>
        <c:auto val="1"/>
        <c:lblOffset val="100"/>
        <c:baseTimeUnit val="days"/>
      </c:dateAx>
      <c:valAx>
        <c:axId val="108955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Dissolved</a:t>
                </a:r>
                <a:r>
                  <a:rPr lang="en-US" baseline="0"/>
                  <a:t> Oxygen </a:t>
                </a:r>
                <a:r>
                  <a:rPr lang="en-US"/>
                  <a:t>(mg/L)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1089536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'Tickle Cr Rd'!$B$2</c:f>
          <c:strCache>
            <c:ptCount val="1"/>
            <c:pt idx="0">
              <c:v>Tickle Cr Rd/Tickle Cr.</c:v>
            </c:pt>
          </c:strCache>
        </c:strRef>
      </c:tx>
      <c:overlay val="0"/>
      <c:txPr>
        <a:bodyPr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'Tickle Cr Rd'!$E$1</c:f>
              <c:strCache>
                <c:ptCount val="1"/>
                <c:pt idx="0">
                  <c:v>Conductivity uS</c:v>
                </c:pt>
              </c:strCache>
            </c:strRef>
          </c:tx>
          <c:dLbls>
            <c:delete val="1"/>
          </c:dLbls>
          <c:trendline>
            <c:trendlineType val="linear"/>
            <c:dispRSqr val="1"/>
            <c:dispEq val="1"/>
            <c:trendlineLbl>
              <c:layout>
                <c:manualLayout>
                  <c:x val="-0.28288298337708068"/>
                  <c:y val="-0.1694287693205016"/>
                </c:manualLayout>
              </c:layout>
              <c:numFmt formatCode="General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/>
                  </a:solidFill>
                </a:ln>
              </c:spPr>
            </c:trendlineLbl>
          </c:trendline>
          <c:cat>
            <c:numRef>
              <c:f>'Tickle Cr Rd'!$A$2:$A$11</c:f>
              <c:numCache>
                <c:formatCode>m/d/yyyy</c:formatCode>
                <c:ptCount val="10"/>
                <c:pt idx="0">
                  <c:v>40084</c:v>
                </c:pt>
                <c:pt idx="1">
                  <c:v>40109</c:v>
                </c:pt>
                <c:pt idx="2">
                  <c:v>40112</c:v>
                </c:pt>
                <c:pt idx="3">
                  <c:v>40140</c:v>
                </c:pt>
                <c:pt idx="4">
                  <c:v>40162</c:v>
                </c:pt>
                <c:pt idx="5">
                  <c:v>40203</c:v>
                </c:pt>
                <c:pt idx="6">
                  <c:v>40220</c:v>
                </c:pt>
                <c:pt idx="7">
                  <c:v>40259</c:v>
                </c:pt>
                <c:pt idx="8">
                  <c:v>40270</c:v>
                </c:pt>
                <c:pt idx="9">
                  <c:v>40322</c:v>
                </c:pt>
              </c:numCache>
            </c:numRef>
          </c:cat>
          <c:val>
            <c:numRef>
              <c:f>'Tickle Cr Rd'!$E$2:$E$11</c:f>
              <c:numCache>
                <c:formatCode>0.0</c:formatCode>
                <c:ptCount val="10"/>
                <c:pt idx="0">
                  <c:v>143.1</c:v>
                </c:pt>
                <c:pt idx="1">
                  <c:v>66.8</c:v>
                </c:pt>
                <c:pt idx="2">
                  <c:v>109.7</c:v>
                </c:pt>
                <c:pt idx="3">
                  <c:v>37.4</c:v>
                </c:pt>
                <c:pt idx="4">
                  <c:v>55.2</c:v>
                </c:pt>
                <c:pt idx="5">
                  <c:v>55.5</c:v>
                </c:pt>
                <c:pt idx="6">
                  <c:v>59.7</c:v>
                </c:pt>
                <c:pt idx="7">
                  <c:v>317</c:v>
                </c:pt>
                <c:pt idx="8">
                  <c:v>53.2</c:v>
                </c:pt>
                <c:pt idx="9">
                  <c:v>18.95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8976384"/>
        <c:axId val="108990464"/>
      </c:lineChart>
      <c:dateAx>
        <c:axId val="108976384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08990464"/>
        <c:crosses val="autoZero"/>
        <c:auto val="1"/>
        <c:lblOffset val="100"/>
        <c:baseTimeUnit val="days"/>
      </c:dateAx>
      <c:valAx>
        <c:axId val="1089904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Conductivity (uS)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crossAx val="108976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'Tickle Cr Rd'!$B$2</c:f>
          <c:strCache>
            <c:ptCount val="1"/>
            <c:pt idx="0">
              <c:v>Tickle Cr Rd/Tickle Cr.</c:v>
            </c:pt>
          </c:strCache>
        </c:strRef>
      </c:tx>
      <c:overlay val="0"/>
      <c:txPr>
        <a:bodyPr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'Tickle Cr Rd'!$F$1</c:f>
              <c:strCache>
                <c:ptCount val="1"/>
                <c:pt idx="0">
                  <c:v>Turbidity NTU</c:v>
                </c:pt>
              </c:strCache>
            </c:strRef>
          </c:tx>
          <c:dLbls>
            <c:delete val="1"/>
          </c:dLbls>
          <c:trendline>
            <c:trendlineType val="linear"/>
            <c:dispRSqr val="1"/>
            <c:dispEq val="1"/>
            <c:trendlineLbl>
              <c:layout>
                <c:manualLayout>
                  <c:x val="-1.907917760279966E-2"/>
                  <c:y val="-0.25892716535433191"/>
                </c:manualLayout>
              </c:layout>
              <c:numFmt formatCode="General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/>
                  </a:solidFill>
                </a:ln>
              </c:spPr>
            </c:trendlineLbl>
          </c:trendline>
          <c:cat>
            <c:numRef>
              <c:f>'Tickle Cr Rd'!$A$2:$A$11</c:f>
              <c:numCache>
                <c:formatCode>m/d/yyyy</c:formatCode>
                <c:ptCount val="10"/>
                <c:pt idx="0">
                  <c:v>40084</c:v>
                </c:pt>
                <c:pt idx="1">
                  <c:v>40109</c:v>
                </c:pt>
                <c:pt idx="2">
                  <c:v>40112</c:v>
                </c:pt>
                <c:pt idx="3">
                  <c:v>40140</c:v>
                </c:pt>
                <c:pt idx="4">
                  <c:v>40162</c:v>
                </c:pt>
                <c:pt idx="5">
                  <c:v>40203</c:v>
                </c:pt>
                <c:pt idx="6">
                  <c:v>40220</c:v>
                </c:pt>
                <c:pt idx="7">
                  <c:v>40259</c:v>
                </c:pt>
                <c:pt idx="8">
                  <c:v>40270</c:v>
                </c:pt>
                <c:pt idx="9">
                  <c:v>40322</c:v>
                </c:pt>
              </c:numCache>
            </c:numRef>
          </c:cat>
          <c:val>
            <c:numRef>
              <c:f>'Tickle Cr Rd'!$F$2:$F$11</c:f>
              <c:numCache>
                <c:formatCode>0.00</c:formatCode>
                <c:ptCount val="10"/>
                <c:pt idx="0">
                  <c:v>4.32</c:v>
                </c:pt>
                <c:pt idx="1">
                  <c:v>47.5</c:v>
                </c:pt>
                <c:pt idx="2">
                  <c:v>51.9</c:v>
                </c:pt>
                <c:pt idx="3">
                  <c:v>4.24</c:v>
                </c:pt>
                <c:pt idx="4">
                  <c:v>46.2</c:v>
                </c:pt>
                <c:pt idx="5">
                  <c:v>8.0559999999999992</c:v>
                </c:pt>
                <c:pt idx="6">
                  <c:v>7.29</c:v>
                </c:pt>
                <c:pt idx="7">
                  <c:v>6.7</c:v>
                </c:pt>
                <c:pt idx="8">
                  <c:v>22.4</c:v>
                </c:pt>
                <c:pt idx="9">
                  <c:v>7.34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9015808"/>
        <c:axId val="109017344"/>
      </c:lineChart>
      <c:dateAx>
        <c:axId val="109015808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09017344"/>
        <c:crosses val="autoZero"/>
        <c:auto val="1"/>
        <c:lblOffset val="100"/>
        <c:baseTimeUnit val="days"/>
      </c:dateAx>
      <c:valAx>
        <c:axId val="1090173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Turbidity (NTU)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1090158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'Tickle Cr Rd'!$B$2</c:f>
          <c:strCache>
            <c:ptCount val="1"/>
            <c:pt idx="0">
              <c:v>Tickle Cr Rd/Tickle Cr.</c:v>
            </c:pt>
          </c:strCache>
        </c:strRef>
      </c:tx>
      <c:overlay val="0"/>
      <c:txPr>
        <a:bodyPr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'Tickle Cr Rd'!$G$1</c:f>
              <c:strCache>
                <c:ptCount val="1"/>
                <c:pt idx="0">
                  <c:v>pH Std Unit</c:v>
                </c:pt>
              </c:strCache>
            </c:strRef>
          </c:tx>
          <c:dLbls>
            <c:delete val="1"/>
          </c:dLbls>
          <c:trendline>
            <c:trendlineType val="linear"/>
            <c:dispRSqr val="1"/>
            <c:dispEq val="1"/>
            <c:trendlineLbl>
              <c:layout>
                <c:manualLayout>
                  <c:x val="-1.6212817147856523E-2"/>
                  <c:y val="0.16339093030037921"/>
                </c:manualLayout>
              </c:layout>
              <c:numFmt formatCode="General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/>
                  </a:solidFill>
                </a:ln>
              </c:spPr>
            </c:trendlineLbl>
          </c:trendline>
          <c:cat>
            <c:numRef>
              <c:f>'Tickle Cr Rd'!$A$2:$A$11</c:f>
              <c:numCache>
                <c:formatCode>m/d/yyyy</c:formatCode>
                <c:ptCount val="10"/>
                <c:pt idx="0">
                  <c:v>40084</c:v>
                </c:pt>
                <c:pt idx="1">
                  <c:v>40109</c:v>
                </c:pt>
                <c:pt idx="2">
                  <c:v>40112</c:v>
                </c:pt>
                <c:pt idx="3">
                  <c:v>40140</c:v>
                </c:pt>
                <c:pt idx="4">
                  <c:v>40162</c:v>
                </c:pt>
                <c:pt idx="5">
                  <c:v>40203</c:v>
                </c:pt>
                <c:pt idx="6">
                  <c:v>40220</c:v>
                </c:pt>
                <c:pt idx="7">
                  <c:v>40259</c:v>
                </c:pt>
                <c:pt idx="8">
                  <c:v>40270</c:v>
                </c:pt>
                <c:pt idx="9">
                  <c:v>40322</c:v>
                </c:pt>
              </c:numCache>
            </c:numRef>
          </c:cat>
          <c:val>
            <c:numRef>
              <c:f>'Tickle Cr Rd'!$G$2:$G$11</c:f>
              <c:numCache>
                <c:formatCode>0.0</c:formatCode>
                <c:ptCount val="10"/>
                <c:pt idx="0">
                  <c:v>6.2</c:v>
                </c:pt>
                <c:pt idx="1">
                  <c:v>6.5</c:v>
                </c:pt>
                <c:pt idx="2">
                  <c:v>6.9</c:v>
                </c:pt>
                <c:pt idx="3">
                  <c:v>6</c:v>
                </c:pt>
                <c:pt idx="4">
                  <c:v>6.2</c:v>
                </c:pt>
                <c:pt idx="5">
                  <c:v>6.2</c:v>
                </c:pt>
                <c:pt idx="6">
                  <c:v>6.4</c:v>
                </c:pt>
                <c:pt idx="7">
                  <c:v>6.3</c:v>
                </c:pt>
                <c:pt idx="8">
                  <c:v>5.9</c:v>
                </c:pt>
                <c:pt idx="9">
                  <c:v>6.9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9050880"/>
        <c:axId val="116724480"/>
      </c:lineChart>
      <c:dateAx>
        <c:axId val="10905088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16724480"/>
        <c:crosses val="autoZero"/>
        <c:auto val="1"/>
        <c:lblOffset val="100"/>
        <c:baseTimeUnit val="days"/>
      </c:dateAx>
      <c:valAx>
        <c:axId val="1167244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pH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crossAx val="1090508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Figure 16.  Turbidity 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Data!$A$3</c:f>
              <c:strCache>
                <c:ptCount val="1"/>
                <c:pt idx="0">
                  <c:v>9/28/2009</c:v>
                </c:pt>
              </c:strCache>
            </c:strRef>
          </c:tx>
          <c:cat>
            <c:strRef>
              <c:f>Data!$B$3:$B$13</c:f>
              <c:strCache>
                <c:ptCount val="11"/>
                <c:pt idx="0">
                  <c:v>Welling/Dolan Cr.</c:v>
                </c:pt>
                <c:pt idx="1">
                  <c:v>Compton/Dolan</c:v>
                </c:pt>
                <c:pt idx="2">
                  <c:v>Brooks/Doane Cr.</c:v>
                </c:pt>
                <c:pt idx="3">
                  <c:v>312th/Dolan Cr.</c:v>
                </c:pt>
                <c:pt idx="4">
                  <c:v>Hwy 212/ NF Deep Cr.</c:v>
                </c:pt>
                <c:pt idx="5">
                  <c:v>Richey/NF Deep Cr.</c:v>
                </c:pt>
                <c:pt idx="7">
                  <c:v>Trubel/Tickle Cr.</c:v>
                </c:pt>
                <c:pt idx="8">
                  <c:v>Langensand/Tickle Cr.</c:v>
                </c:pt>
                <c:pt idx="9">
                  <c:v>362/Tickle Cr.</c:v>
                </c:pt>
                <c:pt idx="10">
                  <c:v>Tickle Cr Rd/Tickle Cr.</c:v>
                </c:pt>
              </c:strCache>
            </c:strRef>
          </c:cat>
          <c:val>
            <c:numRef>
              <c:f>Data!$F$3:$F$13</c:f>
              <c:numCache>
                <c:formatCode>0.00</c:formatCode>
                <c:ptCount val="11"/>
                <c:pt idx="0">
                  <c:v>13.6</c:v>
                </c:pt>
                <c:pt idx="2">
                  <c:v>11.4</c:v>
                </c:pt>
                <c:pt idx="3">
                  <c:v>7.34</c:v>
                </c:pt>
                <c:pt idx="4">
                  <c:v>6.16</c:v>
                </c:pt>
                <c:pt idx="5">
                  <c:v>5.5</c:v>
                </c:pt>
                <c:pt idx="7">
                  <c:v>2.98</c:v>
                </c:pt>
                <c:pt idx="8">
                  <c:v>4.5599999999999996</c:v>
                </c:pt>
                <c:pt idx="9">
                  <c:v>2.99</c:v>
                </c:pt>
                <c:pt idx="10">
                  <c:v>4.32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Data!$A$17</c:f>
              <c:strCache>
                <c:ptCount val="1"/>
                <c:pt idx="0">
                  <c:v>10/23/2009</c:v>
                </c:pt>
              </c:strCache>
            </c:strRef>
          </c:tx>
          <c:cat>
            <c:strRef>
              <c:f>Data!$B$3:$B$13</c:f>
              <c:strCache>
                <c:ptCount val="11"/>
                <c:pt idx="0">
                  <c:v>Welling/Dolan Cr.</c:v>
                </c:pt>
                <c:pt idx="1">
                  <c:v>Compton/Dolan</c:v>
                </c:pt>
                <c:pt idx="2">
                  <c:v>Brooks/Doane Cr.</c:v>
                </c:pt>
                <c:pt idx="3">
                  <c:v>312th/Dolan Cr.</c:v>
                </c:pt>
                <c:pt idx="4">
                  <c:v>Hwy 212/ NF Deep Cr.</c:v>
                </c:pt>
                <c:pt idx="5">
                  <c:v>Richey/NF Deep Cr.</c:v>
                </c:pt>
                <c:pt idx="7">
                  <c:v>Trubel/Tickle Cr.</c:v>
                </c:pt>
                <c:pt idx="8">
                  <c:v>Langensand/Tickle Cr.</c:v>
                </c:pt>
                <c:pt idx="9">
                  <c:v>362/Tickle Cr.</c:v>
                </c:pt>
                <c:pt idx="10">
                  <c:v>Tickle Cr Rd/Tickle Cr.</c:v>
                </c:pt>
              </c:strCache>
            </c:strRef>
          </c:cat>
          <c:val>
            <c:numRef>
              <c:f>Data!$F$17:$F$27</c:f>
              <c:numCache>
                <c:formatCode>0.00</c:formatCode>
                <c:ptCount val="11"/>
                <c:pt idx="0">
                  <c:v>85.3</c:v>
                </c:pt>
                <c:pt idx="1">
                  <c:v>496</c:v>
                </c:pt>
                <c:pt idx="2">
                  <c:v>155</c:v>
                </c:pt>
                <c:pt idx="3">
                  <c:v>55.6</c:v>
                </c:pt>
                <c:pt idx="4">
                  <c:v>190</c:v>
                </c:pt>
                <c:pt idx="5">
                  <c:v>39.200000000000003</c:v>
                </c:pt>
                <c:pt idx="7">
                  <c:v>24.6</c:v>
                </c:pt>
                <c:pt idx="8">
                  <c:v>22.6</c:v>
                </c:pt>
                <c:pt idx="9">
                  <c:v>25.8</c:v>
                </c:pt>
                <c:pt idx="10">
                  <c:v>47.5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Data!$A$30</c:f>
              <c:strCache>
                <c:ptCount val="1"/>
                <c:pt idx="0">
                  <c:v>10/26/2009</c:v>
                </c:pt>
              </c:strCache>
            </c:strRef>
          </c:tx>
          <c:cat>
            <c:strRef>
              <c:f>Data!$B$3:$B$13</c:f>
              <c:strCache>
                <c:ptCount val="11"/>
                <c:pt idx="0">
                  <c:v>Welling/Dolan Cr.</c:v>
                </c:pt>
                <c:pt idx="1">
                  <c:v>Compton/Dolan</c:v>
                </c:pt>
                <c:pt idx="2">
                  <c:v>Brooks/Doane Cr.</c:v>
                </c:pt>
                <c:pt idx="3">
                  <c:v>312th/Dolan Cr.</c:v>
                </c:pt>
                <c:pt idx="4">
                  <c:v>Hwy 212/ NF Deep Cr.</c:v>
                </c:pt>
                <c:pt idx="5">
                  <c:v>Richey/NF Deep Cr.</c:v>
                </c:pt>
                <c:pt idx="7">
                  <c:v>Trubel/Tickle Cr.</c:v>
                </c:pt>
                <c:pt idx="8">
                  <c:v>Langensand/Tickle Cr.</c:v>
                </c:pt>
                <c:pt idx="9">
                  <c:v>362/Tickle Cr.</c:v>
                </c:pt>
                <c:pt idx="10">
                  <c:v>Tickle Cr Rd/Tickle Cr.</c:v>
                </c:pt>
              </c:strCache>
            </c:strRef>
          </c:cat>
          <c:val>
            <c:numRef>
              <c:f>Data!$F$30:$F$40</c:f>
              <c:numCache>
                <c:formatCode>0.00</c:formatCode>
                <c:ptCount val="11"/>
                <c:pt idx="0">
                  <c:v>43.6</c:v>
                </c:pt>
                <c:pt idx="1">
                  <c:v>1000</c:v>
                </c:pt>
                <c:pt idx="2">
                  <c:v>207</c:v>
                </c:pt>
                <c:pt idx="3">
                  <c:v>93.4</c:v>
                </c:pt>
                <c:pt idx="4">
                  <c:v>6.9</c:v>
                </c:pt>
                <c:pt idx="5">
                  <c:v>114</c:v>
                </c:pt>
                <c:pt idx="7">
                  <c:v>75.599999999999994</c:v>
                </c:pt>
                <c:pt idx="8">
                  <c:v>16.7</c:v>
                </c:pt>
                <c:pt idx="9">
                  <c:v>23.6</c:v>
                </c:pt>
                <c:pt idx="10">
                  <c:v>51.9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Data!$A$44</c:f>
              <c:strCache>
                <c:ptCount val="1"/>
                <c:pt idx="0">
                  <c:v>11/23/2009</c:v>
                </c:pt>
              </c:strCache>
            </c:strRef>
          </c:tx>
          <c:cat>
            <c:strRef>
              <c:f>Data!$B$3:$B$13</c:f>
              <c:strCache>
                <c:ptCount val="11"/>
                <c:pt idx="0">
                  <c:v>Welling/Dolan Cr.</c:v>
                </c:pt>
                <c:pt idx="1">
                  <c:v>Compton/Dolan</c:v>
                </c:pt>
                <c:pt idx="2">
                  <c:v>Brooks/Doane Cr.</c:v>
                </c:pt>
                <c:pt idx="3">
                  <c:v>312th/Dolan Cr.</c:v>
                </c:pt>
                <c:pt idx="4">
                  <c:v>Hwy 212/ NF Deep Cr.</c:v>
                </c:pt>
                <c:pt idx="5">
                  <c:v>Richey/NF Deep Cr.</c:v>
                </c:pt>
                <c:pt idx="7">
                  <c:v>Trubel/Tickle Cr.</c:v>
                </c:pt>
                <c:pt idx="8">
                  <c:v>Langensand/Tickle Cr.</c:v>
                </c:pt>
                <c:pt idx="9">
                  <c:v>362/Tickle Cr.</c:v>
                </c:pt>
                <c:pt idx="10">
                  <c:v>Tickle Cr Rd/Tickle Cr.</c:v>
                </c:pt>
              </c:strCache>
            </c:strRef>
          </c:cat>
          <c:val>
            <c:numRef>
              <c:f>Data!$F$44:$F$54</c:f>
              <c:numCache>
                <c:formatCode>0.00</c:formatCode>
                <c:ptCount val="11"/>
                <c:pt idx="0">
                  <c:v>11.7</c:v>
                </c:pt>
                <c:pt idx="1">
                  <c:v>5.13</c:v>
                </c:pt>
                <c:pt idx="2">
                  <c:v>36.1</c:v>
                </c:pt>
                <c:pt idx="3">
                  <c:v>33.299999999999997</c:v>
                </c:pt>
                <c:pt idx="4">
                  <c:v>22.1</c:v>
                </c:pt>
                <c:pt idx="5">
                  <c:v>19.399999999999999</c:v>
                </c:pt>
                <c:pt idx="7">
                  <c:v>4.37</c:v>
                </c:pt>
                <c:pt idx="8">
                  <c:v>3.68</c:v>
                </c:pt>
                <c:pt idx="9">
                  <c:v>3.62</c:v>
                </c:pt>
                <c:pt idx="10">
                  <c:v>4.24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Data!$A$58</c:f>
              <c:strCache>
                <c:ptCount val="1"/>
                <c:pt idx="0">
                  <c:v>12/15/2009</c:v>
                </c:pt>
              </c:strCache>
            </c:strRef>
          </c:tx>
          <c:cat>
            <c:strRef>
              <c:f>Data!$B$3:$B$13</c:f>
              <c:strCache>
                <c:ptCount val="11"/>
                <c:pt idx="0">
                  <c:v>Welling/Dolan Cr.</c:v>
                </c:pt>
                <c:pt idx="1">
                  <c:v>Compton/Dolan</c:v>
                </c:pt>
                <c:pt idx="2">
                  <c:v>Brooks/Doane Cr.</c:v>
                </c:pt>
                <c:pt idx="3">
                  <c:v>312th/Dolan Cr.</c:v>
                </c:pt>
                <c:pt idx="4">
                  <c:v>Hwy 212/ NF Deep Cr.</c:v>
                </c:pt>
                <c:pt idx="5">
                  <c:v>Richey/NF Deep Cr.</c:v>
                </c:pt>
                <c:pt idx="7">
                  <c:v>Trubel/Tickle Cr.</c:v>
                </c:pt>
                <c:pt idx="8">
                  <c:v>Langensand/Tickle Cr.</c:v>
                </c:pt>
                <c:pt idx="9">
                  <c:v>362/Tickle Cr.</c:v>
                </c:pt>
                <c:pt idx="10">
                  <c:v>Tickle Cr Rd/Tickle Cr.</c:v>
                </c:pt>
              </c:strCache>
            </c:strRef>
          </c:cat>
          <c:val>
            <c:numRef>
              <c:f>Data!$F$58:$F$68</c:f>
              <c:numCache>
                <c:formatCode>0.00</c:formatCode>
                <c:ptCount val="11"/>
                <c:pt idx="0">
                  <c:v>452</c:v>
                </c:pt>
                <c:pt idx="1">
                  <c:v>32</c:v>
                </c:pt>
                <c:pt idx="2">
                  <c:v>109</c:v>
                </c:pt>
                <c:pt idx="3">
                  <c:v>99.1</c:v>
                </c:pt>
                <c:pt idx="4">
                  <c:v>100</c:v>
                </c:pt>
                <c:pt idx="5">
                  <c:v>61.1</c:v>
                </c:pt>
                <c:pt idx="7">
                  <c:v>10</c:v>
                </c:pt>
                <c:pt idx="8">
                  <c:v>8.23</c:v>
                </c:pt>
                <c:pt idx="9">
                  <c:v>28.6</c:v>
                </c:pt>
                <c:pt idx="10">
                  <c:v>46.2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Data!$A$72</c:f>
              <c:strCache>
                <c:ptCount val="1"/>
                <c:pt idx="0">
                  <c:v>1/25/2010</c:v>
                </c:pt>
              </c:strCache>
            </c:strRef>
          </c:tx>
          <c:val>
            <c:numRef>
              <c:f>Data!$F$72:$F$82</c:f>
              <c:numCache>
                <c:formatCode>0.00</c:formatCode>
                <c:ptCount val="11"/>
                <c:pt idx="0">
                  <c:v>24.5</c:v>
                </c:pt>
                <c:pt idx="1">
                  <c:v>12.9</c:v>
                </c:pt>
                <c:pt idx="2">
                  <c:v>75.900000000000006</c:v>
                </c:pt>
                <c:pt idx="3">
                  <c:v>76.7</c:v>
                </c:pt>
                <c:pt idx="4">
                  <c:v>50.9</c:v>
                </c:pt>
                <c:pt idx="5">
                  <c:v>44.3</c:v>
                </c:pt>
                <c:pt idx="7">
                  <c:v>4.78</c:v>
                </c:pt>
                <c:pt idx="8">
                  <c:v>3.54</c:v>
                </c:pt>
                <c:pt idx="9">
                  <c:v>8.27</c:v>
                </c:pt>
                <c:pt idx="10">
                  <c:v>8.0559999999999992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Data!$A$86</c:f>
              <c:strCache>
                <c:ptCount val="1"/>
                <c:pt idx="0">
                  <c:v>2/11/2010</c:v>
                </c:pt>
              </c:strCache>
            </c:strRef>
          </c:tx>
          <c:val>
            <c:numRef>
              <c:f>Data!$F$86:$F$96</c:f>
              <c:numCache>
                <c:formatCode>0.00</c:formatCode>
                <c:ptCount val="11"/>
                <c:pt idx="0">
                  <c:v>38.700000000000003</c:v>
                </c:pt>
                <c:pt idx="1">
                  <c:v>11.4</c:v>
                </c:pt>
                <c:pt idx="2">
                  <c:v>88.1</c:v>
                </c:pt>
                <c:pt idx="3">
                  <c:v>50.7</c:v>
                </c:pt>
                <c:pt idx="4">
                  <c:v>20.100000000000001</c:v>
                </c:pt>
                <c:pt idx="5">
                  <c:v>21.8</c:v>
                </c:pt>
                <c:pt idx="7">
                  <c:v>5.39</c:v>
                </c:pt>
                <c:pt idx="8">
                  <c:v>3.14</c:v>
                </c:pt>
                <c:pt idx="9">
                  <c:v>8.52</c:v>
                </c:pt>
                <c:pt idx="10">
                  <c:v>7.29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Data!$A$100</c:f>
              <c:strCache>
                <c:ptCount val="1"/>
                <c:pt idx="0">
                  <c:v>3/22/2010</c:v>
                </c:pt>
              </c:strCache>
            </c:strRef>
          </c:tx>
          <c:val>
            <c:numRef>
              <c:f>Data!$F$100:$F$110</c:f>
              <c:numCache>
                <c:formatCode>0.00</c:formatCode>
                <c:ptCount val="11"/>
                <c:pt idx="0">
                  <c:v>5.82</c:v>
                </c:pt>
                <c:pt idx="1">
                  <c:v>5.6</c:v>
                </c:pt>
                <c:pt idx="2">
                  <c:v>20.399999999999999</c:v>
                </c:pt>
                <c:pt idx="3">
                  <c:v>16.3</c:v>
                </c:pt>
                <c:pt idx="4">
                  <c:v>10.8</c:v>
                </c:pt>
                <c:pt idx="5">
                  <c:v>9.8000000000000007</c:v>
                </c:pt>
                <c:pt idx="7">
                  <c:v>6</c:v>
                </c:pt>
                <c:pt idx="8">
                  <c:v>4.8</c:v>
                </c:pt>
                <c:pt idx="9">
                  <c:v>13.8</c:v>
                </c:pt>
                <c:pt idx="10">
                  <c:v>6.7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Data!$A$114</c:f>
              <c:strCache>
                <c:ptCount val="1"/>
                <c:pt idx="0">
                  <c:v>4/2/2010</c:v>
                </c:pt>
              </c:strCache>
            </c:strRef>
          </c:tx>
          <c:val>
            <c:numRef>
              <c:f>Data!$F$114:$F$124</c:f>
              <c:numCache>
                <c:formatCode>0.00</c:formatCode>
                <c:ptCount val="11"/>
                <c:pt idx="0">
                  <c:v>97</c:v>
                </c:pt>
                <c:pt idx="1">
                  <c:v>103</c:v>
                </c:pt>
                <c:pt idx="2">
                  <c:v>170</c:v>
                </c:pt>
                <c:pt idx="3">
                  <c:v>172</c:v>
                </c:pt>
                <c:pt idx="4">
                  <c:v>46.2</c:v>
                </c:pt>
                <c:pt idx="5">
                  <c:v>29</c:v>
                </c:pt>
                <c:pt idx="7">
                  <c:v>7.36</c:v>
                </c:pt>
                <c:pt idx="8">
                  <c:v>6</c:v>
                </c:pt>
                <c:pt idx="9">
                  <c:v>13.8</c:v>
                </c:pt>
                <c:pt idx="10">
                  <c:v>22.4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Data!$A$128</c:f>
              <c:strCache>
                <c:ptCount val="1"/>
                <c:pt idx="0">
                  <c:v>5/24/2010</c:v>
                </c:pt>
              </c:strCache>
            </c:strRef>
          </c:tx>
          <c:val>
            <c:numRef>
              <c:f>Data!$F$128:$F$138</c:f>
              <c:numCache>
                <c:formatCode>0.00</c:formatCode>
                <c:ptCount val="11"/>
                <c:pt idx="0">
                  <c:v>12.6</c:v>
                </c:pt>
                <c:pt idx="1">
                  <c:v>6.77</c:v>
                </c:pt>
                <c:pt idx="2">
                  <c:v>26.7</c:v>
                </c:pt>
                <c:pt idx="3">
                  <c:v>26.4</c:v>
                </c:pt>
                <c:pt idx="4">
                  <c:v>19.399999999999999</c:v>
                </c:pt>
                <c:pt idx="5">
                  <c:v>19</c:v>
                </c:pt>
                <c:pt idx="7">
                  <c:v>4.5999999999999996</c:v>
                </c:pt>
                <c:pt idx="8">
                  <c:v>5.1100000000000003</c:v>
                </c:pt>
                <c:pt idx="9">
                  <c:v>5.79</c:v>
                </c:pt>
                <c:pt idx="10">
                  <c:v>7.34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754368"/>
        <c:axId val="59755904"/>
      </c:lineChart>
      <c:catAx>
        <c:axId val="59754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n-US"/>
          </a:p>
        </c:txPr>
        <c:crossAx val="59755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9755904"/>
        <c:scaling>
          <c:orientation val="minMax"/>
          <c:max val="6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Trubidity NT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597543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015313307349675"/>
          <c:y val="0.23580033015353599"/>
          <c:w val="0.1020267292715554"/>
          <c:h val="0.44732005901859678"/>
        </c:manualLayout>
      </c:layout>
      <c:overlay val="0"/>
    </c:legend>
    <c:plotVisOnly val="1"/>
    <c:dispBlanksAs val="gap"/>
    <c:showDLblsOverMax val="0"/>
  </c:chart>
  <c:printSettings>
    <c:headerFooter alignWithMargins="0"/>
    <c:pageMargins b="1" l="0.75000000000000133" r="0.75000000000000133" t="1" header="0.5" footer="0.5"/>
    <c:pageSetup/>
  </c:printSettings>
  <c:userShapes r:id="rId1"/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'Tickle Cr Rd'!$B$2</c:f>
          <c:strCache>
            <c:ptCount val="1"/>
            <c:pt idx="0">
              <c:v>Tickle Cr Rd/Tickle Cr.</c:v>
            </c:pt>
          </c:strCache>
        </c:strRef>
      </c:tx>
      <c:overlay val="0"/>
      <c:txPr>
        <a:bodyPr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'Tickle Cr Rd'!$H$1</c:f>
              <c:strCache>
                <c:ptCount val="1"/>
                <c:pt idx="0">
                  <c:v>E.Coli (Coliert) MPN/100</c:v>
                </c:pt>
              </c:strCache>
            </c:strRef>
          </c:tx>
          <c:dLbls>
            <c:delete val="1"/>
          </c:dLbls>
          <c:trendline>
            <c:trendlineType val="linear"/>
            <c:dispRSqr val="1"/>
            <c:dispEq val="1"/>
            <c:trendlineLbl>
              <c:layout>
                <c:manualLayout>
                  <c:x val="-2.6048775153105892E-2"/>
                  <c:y val="-0.27104075532225258"/>
                </c:manualLayout>
              </c:layout>
              <c:numFmt formatCode="General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/>
                  </a:solidFill>
                </a:ln>
              </c:spPr>
            </c:trendlineLbl>
          </c:trendline>
          <c:cat>
            <c:numRef>
              <c:f>'Tickle Cr Rd'!$A$2:$A$11</c:f>
              <c:numCache>
                <c:formatCode>m/d/yyyy</c:formatCode>
                <c:ptCount val="10"/>
                <c:pt idx="0">
                  <c:v>40084</c:v>
                </c:pt>
                <c:pt idx="1">
                  <c:v>40109</c:v>
                </c:pt>
                <c:pt idx="2">
                  <c:v>40112</c:v>
                </c:pt>
                <c:pt idx="3">
                  <c:v>40140</c:v>
                </c:pt>
                <c:pt idx="4">
                  <c:v>40162</c:v>
                </c:pt>
                <c:pt idx="5">
                  <c:v>40203</c:v>
                </c:pt>
                <c:pt idx="6">
                  <c:v>40220</c:v>
                </c:pt>
                <c:pt idx="7">
                  <c:v>40259</c:v>
                </c:pt>
                <c:pt idx="8">
                  <c:v>40270</c:v>
                </c:pt>
                <c:pt idx="9">
                  <c:v>40322</c:v>
                </c:pt>
              </c:numCache>
            </c:numRef>
          </c:cat>
          <c:val>
            <c:numRef>
              <c:f>'Tickle Cr Rd'!$H$2:$H$11</c:f>
              <c:numCache>
                <c:formatCode>0</c:formatCode>
                <c:ptCount val="10"/>
                <c:pt idx="0">
                  <c:v>236</c:v>
                </c:pt>
                <c:pt idx="1">
                  <c:v>1553</c:v>
                </c:pt>
                <c:pt idx="2">
                  <c:v>1046</c:v>
                </c:pt>
                <c:pt idx="3">
                  <c:v>29</c:v>
                </c:pt>
                <c:pt idx="4">
                  <c:v>921</c:v>
                </c:pt>
                <c:pt idx="5">
                  <c:v>133</c:v>
                </c:pt>
                <c:pt idx="6">
                  <c:v>140</c:v>
                </c:pt>
                <c:pt idx="7">
                  <c:v>79</c:v>
                </c:pt>
                <c:pt idx="8">
                  <c:v>108</c:v>
                </c:pt>
                <c:pt idx="9">
                  <c:v>238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6753920"/>
        <c:axId val="116755456"/>
      </c:lineChart>
      <c:dateAx>
        <c:axId val="11675392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16755456"/>
        <c:crosses val="autoZero"/>
        <c:auto val="1"/>
        <c:lblOffset val="100"/>
        <c:baseTimeUnit val="days"/>
      </c:dateAx>
      <c:valAx>
        <c:axId val="1167554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 i="1"/>
                  <a:t>E.</a:t>
                </a:r>
                <a:r>
                  <a:rPr lang="en-US" i="1" baseline="0"/>
                  <a:t> Coli </a:t>
                </a:r>
                <a:r>
                  <a:rPr lang="en-US" i="0" baseline="0"/>
                  <a:t>(MPN/100)</a:t>
                </a:r>
                <a:endParaRPr lang="en-US" i="1"/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crossAx val="1167539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'Tickle Cr Rd'!$B$2</c:f>
          <c:strCache>
            <c:ptCount val="1"/>
            <c:pt idx="0">
              <c:v>Tickle Cr Rd/Tickle Cr.</c:v>
            </c:pt>
          </c:strCache>
        </c:strRef>
      </c:tx>
      <c:overlay val="0"/>
      <c:txPr>
        <a:bodyPr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'Tickle Cr Rd'!$I$1</c:f>
              <c:strCache>
                <c:ptCount val="1"/>
                <c:pt idx="0">
                  <c:v>Nitrate/Nitrite mg/L</c:v>
                </c:pt>
              </c:strCache>
            </c:strRef>
          </c:tx>
          <c:dLbls>
            <c:delete val="1"/>
          </c:dLbls>
          <c:trendline>
            <c:trendlineType val="linear"/>
            <c:dispRSqr val="1"/>
            <c:dispEq val="1"/>
            <c:trendlineLbl>
              <c:layout>
                <c:manualLayout>
                  <c:x val="4.7987751531058828E-4"/>
                  <c:y val="0.25666447944006998"/>
                </c:manualLayout>
              </c:layout>
              <c:numFmt formatCode="General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/>
                  </a:solidFill>
                </a:ln>
              </c:spPr>
            </c:trendlineLbl>
          </c:trendline>
          <c:cat>
            <c:numRef>
              <c:f>'Tickle Cr Rd'!$A$2:$A$11</c:f>
              <c:numCache>
                <c:formatCode>m/d/yyyy</c:formatCode>
                <c:ptCount val="10"/>
                <c:pt idx="0">
                  <c:v>40084</c:v>
                </c:pt>
                <c:pt idx="1">
                  <c:v>40109</c:v>
                </c:pt>
                <c:pt idx="2">
                  <c:v>40112</c:v>
                </c:pt>
                <c:pt idx="3">
                  <c:v>40140</c:v>
                </c:pt>
                <c:pt idx="4">
                  <c:v>40162</c:v>
                </c:pt>
                <c:pt idx="5">
                  <c:v>40203</c:v>
                </c:pt>
                <c:pt idx="6">
                  <c:v>40220</c:v>
                </c:pt>
                <c:pt idx="7">
                  <c:v>40259</c:v>
                </c:pt>
                <c:pt idx="8">
                  <c:v>40270</c:v>
                </c:pt>
                <c:pt idx="9">
                  <c:v>40322</c:v>
                </c:pt>
              </c:numCache>
            </c:numRef>
          </c:cat>
          <c:val>
            <c:numRef>
              <c:f>'Tickle Cr Rd'!$I$2:$I$11</c:f>
              <c:numCache>
                <c:formatCode>0.00</c:formatCode>
                <c:ptCount val="10"/>
                <c:pt idx="0">
                  <c:v>2.81</c:v>
                </c:pt>
                <c:pt idx="1">
                  <c:v>0.9</c:v>
                </c:pt>
                <c:pt idx="2">
                  <c:v>2.57</c:v>
                </c:pt>
                <c:pt idx="3">
                  <c:v>1.04</c:v>
                </c:pt>
                <c:pt idx="4">
                  <c:v>0.93</c:v>
                </c:pt>
                <c:pt idx="5">
                  <c:v>1.76</c:v>
                </c:pt>
                <c:pt idx="6">
                  <c:v>1.4</c:v>
                </c:pt>
                <c:pt idx="7">
                  <c:v>1.19</c:v>
                </c:pt>
                <c:pt idx="8">
                  <c:v>1.48</c:v>
                </c:pt>
                <c:pt idx="9">
                  <c:v>1.73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6858880"/>
        <c:axId val="116860416"/>
      </c:lineChart>
      <c:dateAx>
        <c:axId val="11685888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16860416"/>
        <c:crosses val="autoZero"/>
        <c:auto val="1"/>
        <c:lblOffset val="100"/>
        <c:baseTimeUnit val="days"/>
      </c:dateAx>
      <c:valAx>
        <c:axId val="1168604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 i="0"/>
                  <a:t>Nitrate/Nitrite (mg/L)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1168588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'Tickle Cr Rd'!$B$2</c:f>
          <c:strCache>
            <c:ptCount val="1"/>
            <c:pt idx="0">
              <c:v>Tickle Cr Rd/Tickle Cr.</c:v>
            </c:pt>
          </c:strCache>
        </c:strRef>
      </c:tx>
      <c:overlay val="0"/>
      <c:txPr>
        <a:bodyPr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'Tickle Cr Rd'!$J$1</c:f>
              <c:strCache>
                <c:ptCount val="1"/>
                <c:pt idx="0">
                  <c:v>TSS mg/L</c:v>
                </c:pt>
              </c:strCache>
            </c:strRef>
          </c:tx>
          <c:dLbls>
            <c:delete val="1"/>
          </c:dLbls>
          <c:trendline>
            <c:trendlineType val="linear"/>
            <c:dispRSqr val="1"/>
            <c:dispEq val="1"/>
            <c:trendlineLbl>
              <c:layout>
                <c:manualLayout>
                  <c:x val="-0.18288298337707828"/>
                  <c:y val="-0.24431722076407153"/>
                </c:manualLayout>
              </c:layout>
              <c:numFmt formatCode="General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/>
                  </a:solidFill>
                </a:ln>
              </c:spPr>
            </c:trendlineLbl>
          </c:trendline>
          <c:cat>
            <c:numRef>
              <c:f>'Tickle Cr Rd'!$A$2:$A$11</c:f>
              <c:numCache>
                <c:formatCode>m/d/yyyy</c:formatCode>
                <c:ptCount val="10"/>
                <c:pt idx="0">
                  <c:v>40084</c:v>
                </c:pt>
                <c:pt idx="1">
                  <c:v>40109</c:v>
                </c:pt>
                <c:pt idx="2">
                  <c:v>40112</c:v>
                </c:pt>
                <c:pt idx="3">
                  <c:v>40140</c:v>
                </c:pt>
                <c:pt idx="4">
                  <c:v>40162</c:v>
                </c:pt>
                <c:pt idx="5">
                  <c:v>40203</c:v>
                </c:pt>
                <c:pt idx="6">
                  <c:v>40220</c:v>
                </c:pt>
                <c:pt idx="7">
                  <c:v>40259</c:v>
                </c:pt>
                <c:pt idx="8">
                  <c:v>40270</c:v>
                </c:pt>
                <c:pt idx="9">
                  <c:v>40322</c:v>
                </c:pt>
              </c:numCache>
            </c:numRef>
          </c:cat>
          <c:val>
            <c:numRef>
              <c:f>'Tickle Cr Rd'!$J$2:$J$11</c:f>
              <c:numCache>
                <c:formatCode>0.0</c:formatCode>
                <c:ptCount val="10"/>
                <c:pt idx="0">
                  <c:v>2.6</c:v>
                </c:pt>
                <c:pt idx="1">
                  <c:v>70.3</c:v>
                </c:pt>
                <c:pt idx="2">
                  <c:v>51.3</c:v>
                </c:pt>
                <c:pt idx="3">
                  <c:v>3.4</c:v>
                </c:pt>
                <c:pt idx="4">
                  <c:v>65</c:v>
                </c:pt>
                <c:pt idx="5">
                  <c:v>4.2</c:v>
                </c:pt>
                <c:pt idx="6">
                  <c:v>5</c:v>
                </c:pt>
                <c:pt idx="7">
                  <c:v>3.8</c:v>
                </c:pt>
                <c:pt idx="8">
                  <c:v>25</c:v>
                </c:pt>
                <c:pt idx="9">
                  <c:v>5.4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6885760"/>
        <c:axId val="116903936"/>
      </c:lineChart>
      <c:dateAx>
        <c:axId val="11688576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16903936"/>
        <c:crosses val="autoZero"/>
        <c:auto val="1"/>
        <c:lblOffset val="100"/>
        <c:baseTimeUnit val="days"/>
      </c:dateAx>
      <c:valAx>
        <c:axId val="1169039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 i="0"/>
                  <a:t>Total</a:t>
                </a:r>
                <a:r>
                  <a:rPr lang="en-US" i="0" baseline="0"/>
                  <a:t> Suspended Solids</a:t>
                </a:r>
                <a:r>
                  <a:rPr lang="en-US" i="0"/>
                  <a:t> (mg/L)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crossAx val="1168857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'362nd'!$B$2</c:f>
          <c:strCache>
            <c:ptCount val="1"/>
            <c:pt idx="0">
              <c:v>362/Tickle Cr.</c:v>
            </c:pt>
          </c:strCache>
        </c:strRef>
      </c:tx>
      <c:overlay val="0"/>
      <c:txPr>
        <a:bodyPr/>
        <a:lstStyle/>
        <a:p>
          <a:pPr>
            <a:defRPr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'362nd'!$C$1</c:f>
              <c:strCache>
                <c:ptCount val="1"/>
                <c:pt idx="0">
                  <c:v>Total Phosphorus mg/L</c:v>
                </c:pt>
              </c:strCache>
            </c:strRef>
          </c:tx>
          <c:dLbls>
            <c:delete val="1"/>
          </c:dLbls>
          <c:trendline>
            <c:trendlineType val="linear"/>
            <c:dispRSqr val="1"/>
            <c:dispEq val="1"/>
            <c:trendlineLbl>
              <c:layout>
                <c:manualLayout>
                  <c:x val="8.5454943132108746E-3"/>
                  <c:y val="-0.2146507728200642"/>
                </c:manualLayout>
              </c:layout>
              <c:numFmt formatCode="General" sourceLinked="0"/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</c:spPr>
            </c:trendlineLbl>
          </c:trendline>
          <c:cat>
            <c:numRef>
              <c:f>'362nd'!$A$2:$A$11</c:f>
              <c:numCache>
                <c:formatCode>m/d/yyyy</c:formatCode>
                <c:ptCount val="10"/>
                <c:pt idx="0">
                  <c:v>40084</c:v>
                </c:pt>
                <c:pt idx="1">
                  <c:v>40109</c:v>
                </c:pt>
                <c:pt idx="2">
                  <c:v>40112</c:v>
                </c:pt>
                <c:pt idx="3">
                  <c:v>40140</c:v>
                </c:pt>
                <c:pt idx="4">
                  <c:v>40162</c:v>
                </c:pt>
                <c:pt idx="5">
                  <c:v>40203</c:v>
                </c:pt>
                <c:pt idx="6">
                  <c:v>40220</c:v>
                </c:pt>
                <c:pt idx="7">
                  <c:v>40259</c:v>
                </c:pt>
                <c:pt idx="8">
                  <c:v>40270</c:v>
                </c:pt>
                <c:pt idx="9">
                  <c:v>40322</c:v>
                </c:pt>
              </c:numCache>
            </c:numRef>
          </c:cat>
          <c:val>
            <c:numRef>
              <c:f>'362nd'!$C$2:$C$11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0.08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6982912"/>
        <c:axId val="116984448"/>
      </c:lineChart>
      <c:dateAx>
        <c:axId val="116982912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16984448"/>
        <c:crosses val="autoZero"/>
        <c:auto val="1"/>
        <c:lblOffset val="100"/>
        <c:baseTimeUnit val="days"/>
      </c:dateAx>
      <c:valAx>
        <c:axId val="1169844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Total Phosphorus (mg/L)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1169829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'362nd'!$B$2</c:f>
          <c:strCache>
            <c:ptCount val="1"/>
            <c:pt idx="0">
              <c:v>362/Tickle Cr.</c:v>
            </c:pt>
          </c:strCache>
        </c:strRef>
      </c:tx>
      <c:overlay val="0"/>
      <c:txPr>
        <a:bodyPr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'362nd'!$D$1</c:f>
              <c:strCache>
                <c:ptCount val="1"/>
                <c:pt idx="0">
                  <c:v>DO mg/L</c:v>
                </c:pt>
              </c:strCache>
            </c:strRef>
          </c:tx>
          <c:dLbls>
            <c:delete val="1"/>
          </c:dLbls>
          <c:trendline>
            <c:trendlineType val="linear"/>
            <c:dispRSqr val="1"/>
            <c:dispEq val="1"/>
            <c:trendlineLbl>
              <c:layout>
                <c:manualLayout>
                  <c:x val="8.7836832895888464E-3"/>
                  <c:y val="0.18004265091863519"/>
                </c:manualLayout>
              </c:layout>
              <c:numFmt formatCode="General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/>
                  </a:solidFill>
                </a:ln>
              </c:spPr>
            </c:trendlineLbl>
          </c:trendline>
          <c:cat>
            <c:numRef>
              <c:f>'362nd'!$A$2:$A$11</c:f>
              <c:numCache>
                <c:formatCode>m/d/yyyy</c:formatCode>
                <c:ptCount val="10"/>
                <c:pt idx="0">
                  <c:v>40084</c:v>
                </c:pt>
                <c:pt idx="1">
                  <c:v>40109</c:v>
                </c:pt>
                <c:pt idx="2">
                  <c:v>40112</c:v>
                </c:pt>
                <c:pt idx="3">
                  <c:v>40140</c:v>
                </c:pt>
                <c:pt idx="4">
                  <c:v>40162</c:v>
                </c:pt>
                <c:pt idx="5">
                  <c:v>40203</c:v>
                </c:pt>
                <c:pt idx="6">
                  <c:v>40220</c:v>
                </c:pt>
                <c:pt idx="7">
                  <c:v>40259</c:v>
                </c:pt>
                <c:pt idx="8">
                  <c:v>40270</c:v>
                </c:pt>
                <c:pt idx="9">
                  <c:v>40322</c:v>
                </c:pt>
              </c:numCache>
            </c:numRef>
          </c:cat>
          <c:val>
            <c:numRef>
              <c:f>'362nd'!$D$2:$D$11</c:f>
              <c:numCache>
                <c:formatCode>0.00</c:formatCode>
                <c:ptCount val="10"/>
                <c:pt idx="0">
                  <c:v>10.199999999999999</c:v>
                </c:pt>
                <c:pt idx="1">
                  <c:v>9.1</c:v>
                </c:pt>
                <c:pt idx="2">
                  <c:v>10.199999999999999</c:v>
                </c:pt>
                <c:pt idx="3">
                  <c:v>11</c:v>
                </c:pt>
                <c:pt idx="4">
                  <c:v>11.4</c:v>
                </c:pt>
                <c:pt idx="5">
                  <c:v>11.2</c:v>
                </c:pt>
                <c:pt idx="6">
                  <c:v>11</c:v>
                </c:pt>
                <c:pt idx="7">
                  <c:v>11.1</c:v>
                </c:pt>
                <c:pt idx="8">
                  <c:v>9.35</c:v>
                </c:pt>
                <c:pt idx="9">
                  <c:v>10.7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7013888"/>
        <c:axId val="117015680"/>
      </c:lineChart>
      <c:dateAx>
        <c:axId val="117013888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17015680"/>
        <c:crosses val="autoZero"/>
        <c:auto val="1"/>
        <c:lblOffset val="100"/>
        <c:baseTimeUnit val="days"/>
      </c:dateAx>
      <c:valAx>
        <c:axId val="1170156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Dissolved</a:t>
                </a:r>
                <a:r>
                  <a:rPr lang="en-US" baseline="0"/>
                  <a:t> Oxygen </a:t>
                </a:r>
                <a:r>
                  <a:rPr lang="en-US"/>
                  <a:t>(mg/L)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1170138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'362nd'!$B$2</c:f>
          <c:strCache>
            <c:ptCount val="1"/>
            <c:pt idx="0">
              <c:v>362/Tickle Cr.</c:v>
            </c:pt>
          </c:strCache>
        </c:strRef>
      </c:tx>
      <c:overlay val="0"/>
      <c:txPr>
        <a:bodyPr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'362nd'!$E$1</c:f>
              <c:strCache>
                <c:ptCount val="1"/>
                <c:pt idx="0">
                  <c:v>Conductivity uS</c:v>
                </c:pt>
              </c:strCache>
            </c:strRef>
          </c:tx>
          <c:dLbls>
            <c:delete val="1"/>
          </c:dLbls>
          <c:trendline>
            <c:trendlineType val="linear"/>
            <c:dispRSqr val="1"/>
            <c:dispEq val="1"/>
            <c:trendlineLbl>
              <c:layout>
                <c:manualLayout>
                  <c:x val="-0.28288298337708101"/>
                  <c:y val="-0.1694287693205016"/>
                </c:manualLayout>
              </c:layout>
              <c:numFmt formatCode="General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/>
                  </a:solidFill>
                </a:ln>
              </c:spPr>
            </c:trendlineLbl>
          </c:trendline>
          <c:cat>
            <c:numRef>
              <c:f>'362nd'!$A$2:$A$11</c:f>
              <c:numCache>
                <c:formatCode>m/d/yyyy</c:formatCode>
                <c:ptCount val="10"/>
                <c:pt idx="0">
                  <c:v>40084</c:v>
                </c:pt>
                <c:pt idx="1">
                  <c:v>40109</c:v>
                </c:pt>
                <c:pt idx="2">
                  <c:v>40112</c:v>
                </c:pt>
                <c:pt idx="3">
                  <c:v>40140</c:v>
                </c:pt>
                <c:pt idx="4">
                  <c:v>40162</c:v>
                </c:pt>
                <c:pt idx="5">
                  <c:v>40203</c:v>
                </c:pt>
                <c:pt idx="6">
                  <c:v>40220</c:v>
                </c:pt>
                <c:pt idx="7">
                  <c:v>40259</c:v>
                </c:pt>
                <c:pt idx="8">
                  <c:v>40270</c:v>
                </c:pt>
                <c:pt idx="9">
                  <c:v>40322</c:v>
                </c:pt>
              </c:numCache>
            </c:numRef>
          </c:cat>
          <c:val>
            <c:numRef>
              <c:f>'362nd'!$E$2:$E$11</c:f>
              <c:numCache>
                <c:formatCode>0.0</c:formatCode>
                <c:ptCount val="10"/>
                <c:pt idx="0">
                  <c:v>69.2</c:v>
                </c:pt>
                <c:pt idx="1">
                  <c:v>30.6</c:v>
                </c:pt>
                <c:pt idx="2">
                  <c:v>55.9</c:v>
                </c:pt>
                <c:pt idx="3">
                  <c:v>35.200000000000003</c:v>
                </c:pt>
                <c:pt idx="4">
                  <c:v>33.1</c:v>
                </c:pt>
                <c:pt idx="5">
                  <c:v>40.9</c:v>
                </c:pt>
                <c:pt idx="6">
                  <c:v>41.9</c:v>
                </c:pt>
                <c:pt idx="7">
                  <c:v>192.8</c:v>
                </c:pt>
                <c:pt idx="8">
                  <c:v>37.6</c:v>
                </c:pt>
                <c:pt idx="9">
                  <c:v>44.6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8105984"/>
        <c:axId val="118107520"/>
      </c:lineChart>
      <c:dateAx>
        <c:axId val="118105984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18107520"/>
        <c:crosses val="autoZero"/>
        <c:auto val="1"/>
        <c:lblOffset val="100"/>
        <c:baseTimeUnit val="days"/>
      </c:dateAx>
      <c:valAx>
        <c:axId val="1181075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Conductivity (uS)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crossAx val="1181059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'362nd'!$B$2</c:f>
          <c:strCache>
            <c:ptCount val="1"/>
            <c:pt idx="0">
              <c:v>362/Tickle Cr.</c:v>
            </c:pt>
          </c:strCache>
        </c:strRef>
      </c:tx>
      <c:overlay val="0"/>
      <c:txPr>
        <a:bodyPr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'362nd'!$F$1</c:f>
              <c:strCache>
                <c:ptCount val="1"/>
                <c:pt idx="0">
                  <c:v>Turbidity NTU</c:v>
                </c:pt>
              </c:strCache>
            </c:strRef>
          </c:tx>
          <c:dLbls>
            <c:delete val="1"/>
          </c:dLbls>
          <c:trendline>
            <c:trendlineType val="linear"/>
            <c:dispRSqr val="1"/>
            <c:dispEq val="1"/>
            <c:trendlineLbl>
              <c:layout>
                <c:manualLayout>
                  <c:x val="-1.907917760279966E-2"/>
                  <c:y val="-0.25892716535433202"/>
                </c:manualLayout>
              </c:layout>
              <c:numFmt formatCode="General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/>
                  </a:solidFill>
                </a:ln>
              </c:spPr>
            </c:trendlineLbl>
          </c:trendline>
          <c:cat>
            <c:numRef>
              <c:f>'362nd'!$A$2:$A$11</c:f>
              <c:numCache>
                <c:formatCode>m/d/yyyy</c:formatCode>
                <c:ptCount val="10"/>
                <c:pt idx="0">
                  <c:v>40084</c:v>
                </c:pt>
                <c:pt idx="1">
                  <c:v>40109</c:v>
                </c:pt>
                <c:pt idx="2">
                  <c:v>40112</c:v>
                </c:pt>
                <c:pt idx="3">
                  <c:v>40140</c:v>
                </c:pt>
                <c:pt idx="4">
                  <c:v>40162</c:v>
                </c:pt>
                <c:pt idx="5">
                  <c:v>40203</c:v>
                </c:pt>
                <c:pt idx="6">
                  <c:v>40220</c:v>
                </c:pt>
                <c:pt idx="7">
                  <c:v>40259</c:v>
                </c:pt>
                <c:pt idx="8">
                  <c:v>40270</c:v>
                </c:pt>
                <c:pt idx="9">
                  <c:v>40322</c:v>
                </c:pt>
              </c:numCache>
            </c:numRef>
          </c:cat>
          <c:val>
            <c:numRef>
              <c:f>'362nd'!$F$2:$F$11</c:f>
              <c:numCache>
                <c:formatCode>0.00</c:formatCode>
                <c:ptCount val="10"/>
                <c:pt idx="0">
                  <c:v>2.99</c:v>
                </c:pt>
                <c:pt idx="1">
                  <c:v>25.8</c:v>
                </c:pt>
                <c:pt idx="2">
                  <c:v>23.6</c:v>
                </c:pt>
                <c:pt idx="3">
                  <c:v>3.62</c:v>
                </c:pt>
                <c:pt idx="4">
                  <c:v>28.6</c:v>
                </c:pt>
                <c:pt idx="5">
                  <c:v>8.27</c:v>
                </c:pt>
                <c:pt idx="6">
                  <c:v>8.52</c:v>
                </c:pt>
                <c:pt idx="7">
                  <c:v>13.8</c:v>
                </c:pt>
                <c:pt idx="8">
                  <c:v>13.8</c:v>
                </c:pt>
                <c:pt idx="9">
                  <c:v>5.79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8141312"/>
        <c:axId val="118142848"/>
      </c:lineChart>
      <c:dateAx>
        <c:axId val="118141312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18142848"/>
        <c:crosses val="autoZero"/>
        <c:auto val="1"/>
        <c:lblOffset val="100"/>
        <c:baseTimeUnit val="days"/>
      </c:dateAx>
      <c:valAx>
        <c:axId val="1181428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Turbidity (NTU)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1181413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'362nd'!$B$2</c:f>
          <c:strCache>
            <c:ptCount val="1"/>
            <c:pt idx="0">
              <c:v>362/Tickle Cr.</c:v>
            </c:pt>
          </c:strCache>
        </c:strRef>
      </c:tx>
      <c:overlay val="0"/>
      <c:txPr>
        <a:bodyPr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'362nd'!$G$1</c:f>
              <c:strCache>
                <c:ptCount val="1"/>
                <c:pt idx="0">
                  <c:v>pH Std Unit</c:v>
                </c:pt>
              </c:strCache>
            </c:strRef>
          </c:tx>
          <c:dLbls>
            <c:delete val="1"/>
          </c:dLbls>
          <c:trendline>
            <c:trendlineType val="linear"/>
            <c:dispRSqr val="1"/>
            <c:dispEq val="1"/>
            <c:trendlineLbl>
              <c:layout>
                <c:manualLayout>
                  <c:x val="-1.6212817147856523E-2"/>
                  <c:y val="0.16339093030037921"/>
                </c:manualLayout>
              </c:layout>
              <c:numFmt formatCode="General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/>
                  </a:solidFill>
                </a:ln>
              </c:spPr>
            </c:trendlineLbl>
          </c:trendline>
          <c:cat>
            <c:numRef>
              <c:f>'362nd'!$A$2:$A$11</c:f>
              <c:numCache>
                <c:formatCode>m/d/yyyy</c:formatCode>
                <c:ptCount val="10"/>
                <c:pt idx="0">
                  <c:v>40084</c:v>
                </c:pt>
                <c:pt idx="1">
                  <c:v>40109</c:v>
                </c:pt>
                <c:pt idx="2">
                  <c:v>40112</c:v>
                </c:pt>
                <c:pt idx="3">
                  <c:v>40140</c:v>
                </c:pt>
                <c:pt idx="4">
                  <c:v>40162</c:v>
                </c:pt>
                <c:pt idx="5">
                  <c:v>40203</c:v>
                </c:pt>
                <c:pt idx="6">
                  <c:v>40220</c:v>
                </c:pt>
                <c:pt idx="7">
                  <c:v>40259</c:v>
                </c:pt>
                <c:pt idx="8">
                  <c:v>40270</c:v>
                </c:pt>
                <c:pt idx="9">
                  <c:v>40322</c:v>
                </c:pt>
              </c:numCache>
            </c:numRef>
          </c:cat>
          <c:val>
            <c:numRef>
              <c:f>'362nd'!$G$2:$G$11</c:f>
              <c:numCache>
                <c:formatCode>0.0</c:formatCode>
                <c:ptCount val="10"/>
                <c:pt idx="0">
                  <c:v>6.1</c:v>
                </c:pt>
                <c:pt idx="1">
                  <c:v>6.2</c:v>
                </c:pt>
                <c:pt idx="2">
                  <c:v>6.7</c:v>
                </c:pt>
                <c:pt idx="3">
                  <c:v>6</c:v>
                </c:pt>
                <c:pt idx="4">
                  <c:v>6</c:v>
                </c:pt>
                <c:pt idx="5">
                  <c:v>5.8</c:v>
                </c:pt>
                <c:pt idx="6">
                  <c:v>5.9</c:v>
                </c:pt>
                <c:pt idx="7">
                  <c:v>6.7</c:v>
                </c:pt>
                <c:pt idx="8">
                  <c:v>6.3</c:v>
                </c:pt>
                <c:pt idx="9">
                  <c:v>6.8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9364224"/>
        <c:axId val="119366016"/>
      </c:lineChart>
      <c:dateAx>
        <c:axId val="119364224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19366016"/>
        <c:crosses val="autoZero"/>
        <c:auto val="1"/>
        <c:lblOffset val="100"/>
        <c:baseTimeUnit val="days"/>
      </c:dateAx>
      <c:valAx>
        <c:axId val="1193660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pH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crossAx val="1193642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'362nd'!$B$2</c:f>
          <c:strCache>
            <c:ptCount val="1"/>
            <c:pt idx="0">
              <c:v>362/Tickle Cr.</c:v>
            </c:pt>
          </c:strCache>
        </c:strRef>
      </c:tx>
      <c:overlay val="0"/>
      <c:txPr>
        <a:bodyPr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'362nd'!$H$1</c:f>
              <c:strCache>
                <c:ptCount val="1"/>
                <c:pt idx="0">
                  <c:v>E.Coli (Coliert) MPN/100</c:v>
                </c:pt>
              </c:strCache>
            </c:strRef>
          </c:tx>
          <c:dLbls>
            <c:delete val="1"/>
          </c:dLbls>
          <c:trendline>
            <c:trendlineType val="linear"/>
            <c:dispRSqr val="1"/>
            <c:dispEq val="1"/>
            <c:trendlineLbl>
              <c:layout>
                <c:manualLayout>
                  <c:x val="-2.6048775153105892E-2"/>
                  <c:y val="-0.27104075532225275"/>
                </c:manualLayout>
              </c:layout>
              <c:numFmt formatCode="General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/>
                  </a:solidFill>
                </a:ln>
              </c:spPr>
            </c:trendlineLbl>
          </c:trendline>
          <c:cat>
            <c:numRef>
              <c:f>'362nd'!$A$2:$A$11</c:f>
              <c:numCache>
                <c:formatCode>m/d/yyyy</c:formatCode>
                <c:ptCount val="10"/>
                <c:pt idx="0">
                  <c:v>40084</c:v>
                </c:pt>
                <c:pt idx="1">
                  <c:v>40109</c:v>
                </c:pt>
                <c:pt idx="2">
                  <c:v>40112</c:v>
                </c:pt>
                <c:pt idx="3">
                  <c:v>40140</c:v>
                </c:pt>
                <c:pt idx="4">
                  <c:v>40162</c:v>
                </c:pt>
                <c:pt idx="5">
                  <c:v>40203</c:v>
                </c:pt>
                <c:pt idx="6">
                  <c:v>40220</c:v>
                </c:pt>
                <c:pt idx="7">
                  <c:v>40259</c:v>
                </c:pt>
                <c:pt idx="8">
                  <c:v>40270</c:v>
                </c:pt>
                <c:pt idx="9">
                  <c:v>40322</c:v>
                </c:pt>
              </c:numCache>
            </c:numRef>
          </c:cat>
          <c:val>
            <c:numRef>
              <c:f>'362nd'!$H$2:$H$11</c:f>
              <c:numCache>
                <c:formatCode>0</c:formatCode>
                <c:ptCount val="10"/>
                <c:pt idx="0">
                  <c:v>387</c:v>
                </c:pt>
                <c:pt idx="1">
                  <c:v>1986</c:v>
                </c:pt>
                <c:pt idx="2">
                  <c:v>250</c:v>
                </c:pt>
                <c:pt idx="3">
                  <c:v>16</c:v>
                </c:pt>
                <c:pt idx="4">
                  <c:v>613</c:v>
                </c:pt>
                <c:pt idx="5">
                  <c:v>20</c:v>
                </c:pt>
                <c:pt idx="6">
                  <c:v>26</c:v>
                </c:pt>
                <c:pt idx="7">
                  <c:v>42</c:v>
                </c:pt>
                <c:pt idx="8">
                  <c:v>62</c:v>
                </c:pt>
                <c:pt idx="9">
                  <c:v>105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9391360"/>
        <c:axId val="119392896"/>
      </c:lineChart>
      <c:dateAx>
        <c:axId val="11939136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19392896"/>
        <c:crosses val="autoZero"/>
        <c:auto val="1"/>
        <c:lblOffset val="100"/>
        <c:baseTimeUnit val="days"/>
      </c:dateAx>
      <c:valAx>
        <c:axId val="1193928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 i="1"/>
                  <a:t>E.</a:t>
                </a:r>
                <a:r>
                  <a:rPr lang="en-US" i="1" baseline="0"/>
                  <a:t> Coli </a:t>
                </a:r>
                <a:r>
                  <a:rPr lang="en-US" i="0" baseline="0"/>
                  <a:t>(MPN/100)</a:t>
                </a:r>
                <a:endParaRPr lang="en-US" i="1"/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crossAx val="1193913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'362nd'!$B$2</c:f>
          <c:strCache>
            <c:ptCount val="1"/>
            <c:pt idx="0">
              <c:v>362/Tickle Cr.</c:v>
            </c:pt>
          </c:strCache>
        </c:strRef>
      </c:tx>
      <c:overlay val="0"/>
      <c:txPr>
        <a:bodyPr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'362nd'!$I$1</c:f>
              <c:strCache>
                <c:ptCount val="1"/>
                <c:pt idx="0">
                  <c:v>Nitrate/Nitrite mg/L</c:v>
                </c:pt>
              </c:strCache>
            </c:strRef>
          </c:tx>
          <c:dLbls>
            <c:delete val="1"/>
          </c:dLbls>
          <c:trendline>
            <c:trendlineType val="linear"/>
            <c:dispRSqr val="1"/>
            <c:dispEq val="1"/>
            <c:trendlineLbl>
              <c:layout>
                <c:manualLayout>
                  <c:x val="4.7987751531058844E-4"/>
                  <c:y val="0.25666447944006998"/>
                </c:manualLayout>
              </c:layout>
              <c:numFmt formatCode="General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/>
                  </a:solidFill>
                </a:ln>
              </c:spPr>
            </c:trendlineLbl>
          </c:trendline>
          <c:cat>
            <c:numRef>
              <c:f>'362nd'!$A$2:$A$11</c:f>
              <c:numCache>
                <c:formatCode>m/d/yyyy</c:formatCode>
                <c:ptCount val="10"/>
                <c:pt idx="0">
                  <c:v>40084</c:v>
                </c:pt>
                <c:pt idx="1">
                  <c:v>40109</c:v>
                </c:pt>
                <c:pt idx="2">
                  <c:v>40112</c:v>
                </c:pt>
                <c:pt idx="3">
                  <c:v>40140</c:v>
                </c:pt>
                <c:pt idx="4">
                  <c:v>40162</c:v>
                </c:pt>
                <c:pt idx="5">
                  <c:v>40203</c:v>
                </c:pt>
                <c:pt idx="6">
                  <c:v>40220</c:v>
                </c:pt>
                <c:pt idx="7">
                  <c:v>40259</c:v>
                </c:pt>
                <c:pt idx="8">
                  <c:v>40270</c:v>
                </c:pt>
                <c:pt idx="9">
                  <c:v>40322</c:v>
                </c:pt>
              </c:numCache>
            </c:numRef>
          </c:cat>
          <c:val>
            <c:numRef>
              <c:f>'362nd'!$I$2:$I$11</c:f>
              <c:numCache>
                <c:formatCode>0.00</c:formatCode>
                <c:ptCount val="10"/>
                <c:pt idx="0">
                  <c:v>0.32</c:v>
                </c:pt>
                <c:pt idx="1">
                  <c:v>0.88</c:v>
                </c:pt>
                <c:pt idx="2">
                  <c:v>0.4</c:v>
                </c:pt>
                <c:pt idx="3">
                  <c:v>1.29</c:v>
                </c:pt>
                <c:pt idx="4">
                  <c:v>0.57999999999999996</c:v>
                </c:pt>
                <c:pt idx="5">
                  <c:v>1.18</c:v>
                </c:pt>
                <c:pt idx="6">
                  <c:v>1.42</c:v>
                </c:pt>
                <c:pt idx="7">
                  <c:v>0.86</c:v>
                </c:pt>
                <c:pt idx="8">
                  <c:v>0.92</c:v>
                </c:pt>
                <c:pt idx="9">
                  <c:v>1.7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9418240"/>
        <c:axId val="119428224"/>
      </c:lineChart>
      <c:dateAx>
        <c:axId val="11941824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19428224"/>
        <c:crosses val="autoZero"/>
        <c:auto val="1"/>
        <c:lblOffset val="100"/>
        <c:baseTimeUnit val="days"/>
      </c:dateAx>
      <c:valAx>
        <c:axId val="1194282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 i="0"/>
                  <a:t>Nitrate/Nitrite (mg/L)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1194182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Figure 17.  Average Turbidity and Error Bars</a:t>
            </a:r>
          </a:p>
        </c:rich>
      </c:tx>
      <c:layout>
        <c:manualLayout>
          <c:xMode val="edge"/>
          <c:yMode val="edge"/>
          <c:x val="0.34352078239608885"/>
          <c:y val="3.282836378522489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491442542787286"/>
          <c:y val="0.17676811268967191"/>
          <c:w val="0.8238935284604576"/>
          <c:h val="0.50505175054191953"/>
        </c:manualLayout>
      </c:layout>
      <c:lineChart>
        <c:grouping val="standard"/>
        <c:varyColors val="0"/>
        <c:ser>
          <c:idx val="0"/>
          <c:order val="0"/>
          <c:errBars>
            <c:errDir val="y"/>
            <c:errBarType val="both"/>
            <c:errValType val="cust"/>
            <c:noEndCap val="0"/>
            <c:plus>
              <c:numRef>
                <c:f>Summary!$E$45:$E$55</c:f>
                <c:numCache>
                  <c:formatCode>General</c:formatCode>
                  <c:ptCount val="11"/>
                  <c:pt idx="0">
                    <c:v>83.644077504431152</c:v>
                  </c:pt>
                  <c:pt idx="1">
                    <c:v>224.79925952032056</c:v>
                  </c:pt>
                  <c:pt idx="2">
                    <c:v>42.747986925754113</c:v>
                  </c:pt>
                  <c:pt idx="3">
                    <c:v>30.645870836172655</c:v>
                  </c:pt>
                  <c:pt idx="4">
                    <c:v>35.763618386719955</c:v>
                  </c:pt>
                  <c:pt idx="5">
                    <c:v>19.842486255059423</c:v>
                  </c:pt>
                  <c:pt idx="7">
                    <c:v>13.843054412574958</c:v>
                  </c:pt>
                  <c:pt idx="8">
                    <c:v>4.0550544794038634</c:v>
                  </c:pt>
                  <c:pt idx="9">
                    <c:v>5.8478168895029174</c:v>
                  </c:pt>
                  <c:pt idx="10">
                    <c:v>12.392914219131226</c:v>
                  </c:pt>
                </c:numCache>
              </c:numRef>
            </c:plus>
            <c:minus>
              <c:numRef>
                <c:f>Summary!$E$45:$E$55</c:f>
                <c:numCache>
                  <c:formatCode>General</c:formatCode>
                  <c:ptCount val="11"/>
                  <c:pt idx="0">
                    <c:v>83.644077504431152</c:v>
                  </c:pt>
                  <c:pt idx="1">
                    <c:v>224.79925952032056</c:v>
                  </c:pt>
                  <c:pt idx="2">
                    <c:v>42.747986925754113</c:v>
                  </c:pt>
                  <c:pt idx="3">
                    <c:v>30.645870836172655</c:v>
                  </c:pt>
                  <c:pt idx="4">
                    <c:v>35.763618386719955</c:v>
                  </c:pt>
                  <c:pt idx="5">
                    <c:v>19.842486255059423</c:v>
                  </c:pt>
                  <c:pt idx="7">
                    <c:v>13.843054412574958</c:v>
                  </c:pt>
                  <c:pt idx="8">
                    <c:v>4.0550544794038634</c:v>
                  </c:pt>
                  <c:pt idx="9">
                    <c:v>5.8478168895029174</c:v>
                  </c:pt>
                  <c:pt idx="10">
                    <c:v>12.392914219131226</c:v>
                  </c:pt>
                </c:numCache>
              </c:numRef>
            </c:minus>
          </c:errBars>
          <c:cat>
            <c:strRef>
              <c:f>Data!$B$3:$B$13</c:f>
              <c:strCache>
                <c:ptCount val="11"/>
                <c:pt idx="0">
                  <c:v>Welling/Dolan Cr.</c:v>
                </c:pt>
                <c:pt idx="1">
                  <c:v>Compton/Dolan</c:v>
                </c:pt>
                <c:pt idx="2">
                  <c:v>Brooks/Doane Cr.</c:v>
                </c:pt>
                <c:pt idx="3">
                  <c:v>312th/Dolan Cr.</c:v>
                </c:pt>
                <c:pt idx="4">
                  <c:v>Hwy 212/ NF Deep Cr.</c:v>
                </c:pt>
                <c:pt idx="5">
                  <c:v>Richey/NF Deep Cr.</c:v>
                </c:pt>
                <c:pt idx="7">
                  <c:v>Trubel/Tickle Cr.</c:v>
                </c:pt>
                <c:pt idx="8">
                  <c:v>Langensand/Tickle Cr.</c:v>
                </c:pt>
                <c:pt idx="9">
                  <c:v>362/Tickle Cr.</c:v>
                </c:pt>
                <c:pt idx="10">
                  <c:v>Tickle Cr Rd/Tickle Cr.</c:v>
                </c:pt>
              </c:strCache>
            </c:strRef>
          </c:cat>
          <c:val>
            <c:numRef>
              <c:f>Summary!$B$45:$B$55</c:f>
              <c:numCache>
                <c:formatCode>0.00</c:formatCode>
                <c:ptCount val="11"/>
                <c:pt idx="0">
                  <c:v>78.482000000000014</c:v>
                </c:pt>
                <c:pt idx="1">
                  <c:v>185.86666666666667</c:v>
                </c:pt>
                <c:pt idx="2">
                  <c:v>89.960000000000008</c:v>
                </c:pt>
                <c:pt idx="3">
                  <c:v>63.084000000000003</c:v>
                </c:pt>
                <c:pt idx="4">
                  <c:v>47.255999999999993</c:v>
                </c:pt>
                <c:pt idx="5">
                  <c:v>36.31</c:v>
                </c:pt>
                <c:pt idx="7">
                  <c:v>14.568000000000001</c:v>
                </c:pt>
                <c:pt idx="8">
                  <c:v>7.8360000000000003</c:v>
                </c:pt>
                <c:pt idx="9">
                  <c:v>13.478999999999999</c:v>
                </c:pt>
                <c:pt idx="10">
                  <c:v>20.5946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772416"/>
        <c:axId val="49773952"/>
      </c:lineChart>
      <c:catAx>
        <c:axId val="49772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n-US"/>
          </a:p>
        </c:txPr>
        <c:crossAx val="49773952"/>
        <c:crossesAt val="-100"/>
        <c:auto val="1"/>
        <c:lblAlgn val="ctr"/>
        <c:lblOffset val="100"/>
        <c:tickLblSkip val="1"/>
        <c:tickMarkSkip val="1"/>
        <c:noMultiLvlLbl val="0"/>
      </c:catAx>
      <c:valAx>
        <c:axId val="497739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Turbidity NT</a:t>
                </a:r>
              </a:p>
            </c:rich>
          </c:tx>
          <c:layout>
            <c:manualLayout>
              <c:xMode val="edge"/>
              <c:yMode val="edge"/>
              <c:x val="1.9559902200488997E-2"/>
              <c:y val="0.32828363785224907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49772416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" l="0.75000000000000133" r="0.75000000000000133" t="1" header="0.5" footer="0.5"/>
    <c:pageSetup/>
  </c:printSettings>
  <c:userShapes r:id="rId1"/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'362nd'!$B$2</c:f>
          <c:strCache>
            <c:ptCount val="1"/>
            <c:pt idx="0">
              <c:v>362/Tickle Cr.</c:v>
            </c:pt>
          </c:strCache>
        </c:strRef>
      </c:tx>
      <c:overlay val="0"/>
      <c:txPr>
        <a:bodyPr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'362nd'!$J$1</c:f>
              <c:strCache>
                <c:ptCount val="1"/>
                <c:pt idx="0">
                  <c:v>TSS mg/L</c:v>
                </c:pt>
              </c:strCache>
            </c:strRef>
          </c:tx>
          <c:dLbls>
            <c:delete val="1"/>
          </c:dLbls>
          <c:trendline>
            <c:trendlineType val="linear"/>
            <c:dispRSqr val="1"/>
            <c:dispEq val="1"/>
            <c:trendlineLbl>
              <c:layout>
                <c:manualLayout>
                  <c:x val="-0.18288298337707834"/>
                  <c:y val="-0.24431722076407159"/>
                </c:manualLayout>
              </c:layout>
              <c:numFmt formatCode="General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/>
                  </a:solidFill>
                </a:ln>
              </c:spPr>
            </c:trendlineLbl>
          </c:trendline>
          <c:cat>
            <c:numRef>
              <c:f>'362nd'!$A$2:$A$11</c:f>
              <c:numCache>
                <c:formatCode>m/d/yyyy</c:formatCode>
                <c:ptCount val="10"/>
                <c:pt idx="0">
                  <c:v>40084</c:v>
                </c:pt>
                <c:pt idx="1">
                  <c:v>40109</c:v>
                </c:pt>
                <c:pt idx="2">
                  <c:v>40112</c:v>
                </c:pt>
                <c:pt idx="3">
                  <c:v>40140</c:v>
                </c:pt>
                <c:pt idx="4">
                  <c:v>40162</c:v>
                </c:pt>
                <c:pt idx="5">
                  <c:v>40203</c:v>
                </c:pt>
                <c:pt idx="6">
                  <c:v>40220</c:v>
                </c:pt>
                <c:pt idx="7">
                  <c:v>40259</c:v>
                </c:pt>
                <c:pt idx="8">
                  <c:v>40270</c:v>
                </c:pt>
                <c:pt idx="9">
                  <c:v>40322</c:v>
                </c:pt>
              </c:numCache>
            </c:numRef>
          </c:cat>
          <c:val>
            <c:numRef>
              <c:f>'362nd'!$J$2:$J$11</c:f>
              <c:numCache>
                <c:formatCode>0.0</c:formatCode>
                <c:ptCount val="10"/>
                <c:pt idx="0">
                  <c:v>11.8</c:v>
                </c:pt>
                <c:pt idx="1">
                  <c:v>26.2</c:v>
                </c:pt>
                <c:pt idx="2">
                  <c:v>47</c:v>
                </c:pt>
                <c:pt idx="3">
                  <c:v>3.4</c:v>
                </c:pt>
                <c:pt idx="4">
                  <c:v>32</c:v>
                </c:pt>
                <c:pt idx="5">
                  <c:v>3.8</c:v>
                </c:pt>
                <c:pt idx="6">
                  <c:v>5</c:v>
                </c:pt>
                <c:pt idx="7">
                  <c:v>7.8</c:v>
                </c:pt>
                <c:pt idx="8">
                  <c:v>13</c:v>
                </c:pt>
                <c:pt idx="9">
                  <c:v>4.0999999999999996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9478144"/>
        <c:axId val="119479680"/>
      </c:lineChart>
      <c:dateAx>
        <c:axId val="119478144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19479680"/>
        <c:crosses val="autoZero"/>
        <c:auto val="1"/>
        <c:lblOffset val="100"/>
        <c:baseTimeUnit val="days"/>
      </c:dateAx>
      <c:valAx>
        <c:axId val="1194796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 i="0"/>
                  <a:t>Total</a:t>
                </a:r>
                <a:r>
                  <a:rPr lang="en-US" i="0" baseline="0"/>
                  <a:t> Suspended Solids</a:t>
                </a:r>
                <a:r>
                  <a:rPr lang="en-US" i="0"/>
                  <a:t> (mg/L)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crossAx val="1194781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Langensand!$B$2</c:f>
          <c:strCache>
            <c:ptCount val="1"/>
            <c:pt idx="0">
              <c:v>Langensand/Tickle Cr.</c:v>
            </c:pt>
          </c:strCache>
        </c:strRef>
      </c:tx>
      <c:overlay val="0"/>
      <c:txPr>
        <a:bodyPr/>
        <a:lstStyle/>
        <a:p>
          <a:pPr>
            <a:defRPr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Langensand!$C$1</c:f>
              <c:strCache>
                <c:ptCount val="1"/>
                <c:pt idx="0">
                  <c:v>Total Phosphorus mg/L</c:v>
                </c:pt>
              </c:strCache>
            </c:strRef>
          </c:tx>
          <c:dLbls>
            <c:delete val="1"/>
          </c:dLbls>
          <c:trendline>
            <c:trendlineType val="linear"/>
            <c:dispRSqr val="1"/>
            <c:dispEq val="1"/>
            <c:trendlineLbl>
              <c:layout>
                <c:manualLayout>
                  <c:x val="8.5454943132108746E-3"/>
                  <c:y val="-0.2146507728200642"/>
                </c:manualLayout>
              </c:layout>
              <c:numFmt formatCode="General" sourceLinked="0"/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</c:spPr>
            </c:trendlineLbl>
          </c:trendline>
          <c:cat>
            <c:numRef>
              <c:f>Langensand!$A$2:$A$11</c:f>
              <c:numCache>
                <c:formatCode>m/d/yyyy</c:formatCode>
                <c:ptCount val="10"/>
                <c:pt idx="0">
                  <c:v>40084</c:v>
                </c:pt>
                <c:pt idx="1">
                  <c:v>40109</c:v>
                </c:pt>
                <c:pt idx="2">
                  <c:v>40112</c:v>
                </c:pt>
                <c:pt idx="3">
                  <c:v>40140</c:v>
                </c:pt>
                <c:pt idx="4">
                  <c:v>40162</c:v>
                </c:pt>
                <c:pt idx="5">
                  <c:v>40203</c:v>
                </c:pt>
                <c:pt idx="6">
                  <c:v>40220</c:v>
                </c:pt>
                <c:pt idx="7">
                  <c:v>40259</c:v>
                </c:pt>
                <c:pt idx="8">
                  <c:v>40270</c:v>
                </c:pt>
                <c:pt idx="9">
                  <c:v>40322</c:v>
                </c:pt>
              </c:numCache>
            </c:numRef>
          </c:cat>
          <c:val>
            <c:numRef>
              <c:f>Langensand!$C$2:$C$11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0441984"/>
        <c:axId val="130443520"/>
      </c:lineChart>
      <c:dateAx>
        <c:axId val="130441984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30443520"/>
        <c:crosses val="autoZero"/>
        <c:auto val="1"/>
        <c:lblOffset val="100"/>
        <c:baseTimeUnit val="days"/>
      </c:dateAx>
      <c:valAx>
        <c:axId val="1304435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Total Phosphorus (mg/L)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1304419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Langensand!$B$2</c:f>
          <c:strCache>
            <c:ptCount val="1"/>
            <c:pt idx="0">
              <c:v>Langensand/Tickle Cr.</c:v>
            </c:pt>
          </c:strCache>
        </c:strRef>
      </c:tx>
      <c:overlay val="0"/>
      <c:txPr>
        <a:bodyPr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Langensand!$D$1</c:f>
              <c:strCache>
                <c:ptCount val="1"/>
                <c:pt idx="0">
                  <c:v>DO mg/L</c:v>
                </c:pt>
              </c:strCache>
            </c:strRef>
          </c:tx>
          <c:dLbls>
            <c:delete val="1"/>
          </c:dLbls>
          <c:trendline>
            <c:trendlineType val="linear"/>
            <c:dispRSqr val="1"/>
            <c:dispEq val="1"/>
            <c:trendlineLbl>
              <c:layout>
                <c:manualLayout>
                  <c:x val="8.7836832895888516E-3"/>
                  <c:y val="0.18004265091863519"/>
                </c:manualLayout>
              </c:layout>
              <c:numFmt formatCode="General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/>
                  </a:solidFill>
                </a:ln>
              </c:spPr>
            </c:trendlineLbl>
          </c:trendline>
          <c:cat>
            <c:numRef>
              <c:f>Langensand!$A$2:$A$11</c:f>
              <c:numCache>
                <c:formatCode>m/d/yyyy</c:formatCode>
                <c:ptCount val="10"/>
                <c:pt idx="0">
                  <c:v>40084</c:v>
                </c:pt>
                <c:pt idx="1">
                  <c:v>40109</c:v>
                </c:pt>
                <c:pt idx="2">
                  <c:v>40112</c:v>
                </c:pt>
                <c:pt idx="3">
                  <c:v>40140</c:v>
                </c:pt>
                <c:pt idx="4">
                  <c:v>40162</c:v>
                </c:pt>
                <c:pt idx="5">
                  <c:v>40203</c:v>
                </c:pt>
                <c:pt idx="6">
                  <c:v>40220</c:v>
                </c:pt>
                <c:pt idx="7">
                  <c:v>40259</c:v>
                </c:pt>
                <c:pt idx="8">
                  <c:v>40270</c:v>
                </c:pt>
                <c:pt idx="9">
                  <c:v>40322</c:v>
                </c:pt>
              </c:numCache>
            </c:numRef>
          </c:cat>
          <c:val>
            <c:numRef>
              <c:f>Langensand!$D$2:$D$11</c:f>
              <c:numCache>
                <c:formatCode>0.00</c:formatCode>
                <c:ptCount val="10"/>
                <c:pt idx="0">
                  <c:v>10.3</c:v>
                </c:pt>
                <c:pt idx="1">
                  <c:v>8.1999999999999993</c:v>
                </c:pt>
                <c:pt idx="2">
                  <c:v>9.92</c:v>
                </c:pt>
                <c:pt idx="3">
                  <c:v>11.2</c:v>
                </c:pt>
                <c:pt idx="4">
                  <c:v>11.3</c:v>
                </c:pt>
                <c:pt idx="5">
                  <c:v>11</c:v>
                </c:pt>
                <c:pt idx="6">
                  <c:v>15.2</c:v>
                </c:pt>
                <c:pt idx="7">
                  <c:v>10.8</c:v>
                </c:pt>
                <c:pt idx="8">
                  <c:v>10.4</c:v>
                </c:pt>
                <c:pt idx="9">
                  <c:v>10.199999999999999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0460672"/>
        <c:axId val="130474752"/>
      </c:lineChart>
      <c:dateAx>
        <c:axId val="130460672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30474752"/>
        <c:crosses val="autoZero"/>
        <c:auto val="1"/>
        <c:lblOffset val="100"/>
        <c:baseTimeUnit val="days"/>
      </c:dateAx>
      <c:valAx>
        <c:axId val="13047475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Dissolved</a:t>
                </a:r>
                <a:r>
                  <a:rPr lang="en-US" baseline="0"/>
                  <a:t> Oxygen </a:t>
                </a:r>
                <a:r>
                  <a:rPr lang="en-US"/>
                  <a:t>(mg/L)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1304606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Langensand!$B$2</c:f>
          <c:strCache>
            <c:ptCount val="1"/>
            <c:pt idx="0">
              <c:v>Langensand/Tickle Cr.</c:v>
            </c:pt>
          </c:strCache>
        </c:strRef>
      </c:tx>
      <c:overlay val="0"/>
      <c:txPr>
        <a:bodyPr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Langensand!$E$1</c:f>
              <c:strCache>
                <c:ptCount val="1"/>
                <c:pt idx="0">
                  <c:v>Conductivity uS</c:v>
                </c:pt>
              </c:strCache>
            </c:strRef>
          </c:tx>
          <c:dLbls>
            <c:delete val="1"/>
          </c:dLbls>
          <c:trendline>
            <c:trendlineType val="linear"/>
            <c:dispRSqr val="1"/>
            <c:dispEq val="1"/>
            <c:trendlineLbl>
              <c:layout>
                <c:manualLayout>
                  <c:x val="-0.28288298337708134"/>
                  <c:y val="-0.1694287693205016"/>
                </c:manualLayout>
              </c:layout>
              <c:numFmt formatCode="General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/>
                  </a:solidFill>
                </a:ln>
              </c:spPr>
            </c:trendlineLbl>
          </c:trendline>
          <c:cat>
            <c:numRef>
              <c:f>Langensand!$A$2:$A$11</c:f>
              <c:numCache>
                <c:formatCode>m/d/yyyy</c:formatCode>
                <c:ptCount val="10"/>
                <c:pt idx="0">
                  <c:v>40084</c:v>
                </c:pt>
                <c:pt idx="1">
                  <c:v>40109</c:v>
                </c:pt>
                <c:pt idx="2">
                  <c:v>40112</c:v>
                </c:pt>
                <c:pt idx="3">
                  <c:v>40140</c:v>
                </c:pt>
                <c:pt idx="4">
                  <c:v>40162</c:v>
                </c:pt>
                <c:pt idx="5">
                  <c:v>40203</c:v>
                </c:pt>
                <c:pt idx="6">
                  <c:v>40220</c:v>
                </c:pt>
                <c:pt idx="7">
                  <c:v>40259</c:v>
                </c:pt>
                <c:pt idx="8">
                  <c:v>40270</c:v>
                </c:pt>
                <c:pt idx="9">
                  <c:v>40322</c:v>
                </c:pt>
              </c:numCache>
            </c:numRef>
          </c:cat>
          <c:val>
            <c:numRef>
              <c:f>Langensand!$E$2:$E$11</c:f>
              <c:numCache>
                <c:formatCode>0.0</c:formatCode>
                <c:ptCount val="10"/>
                <c:pt idx="0">
                  <c:v>51.1</c:v>
                </c:pt>
                <c:pt idx="1">
                  <c:v>44.8</c:v>
                </c:pt>
                <c:pt idx="2">
                  <c:v>45.8</c:v>
                </c:pt>
                <c:pt idx="3">
                  <c:v>45.7</c:v>
                </c:pt>
                <c:pt idx="4">
                  <c:v>34.9</c:v>
                </c:pt>
                <c:pt idx="5">
                  <c:v>35.799999999999997</c:v>
                </c:pt>
                <c:pt idx="6">
                  <c:v>36.700000000000003</c:v>
                </c:pt>
                <c:pt idx="7">
                  <c:v>168.7</c:v>
                </c:pt>
                <c:pt idx="8">
                  <c:v>36.299999999999997</c:v>
                </c:pt>
                <c:pt idx="9">
                  <c:v>37.1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0590208"/>
        <c:axId val="130591744"/>
      </c:lineChart>
      <c:dateAx>
        <c:axId val="130590208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30591744"/>
        <c:crosses val="autoZero"/>
        <c:auto val="1"/>
        <c:lblOffset val="100"/>
        <c:baseTimeUnit val="days"/>
      </c:dateAx>
      <c:valAx>
        <c:axId val="1305917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Conductivity (uS)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crossAx val="1305902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Langensand!$B$2</c:f>
          <c:strCache>
            <c:ptCount val="1"/>
            <c:pt idx="0">
              <c:v>Langensand/Tickle Cr.</c:v>
            </c:pt>
          </c:strCache>
        </c:strRef>
      </c:tx>
      <c:overlay val="0"/>
      <c:txPr>
        <a:bodyPr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Langensand!$F$1</c:f>
              <c:strCache>
                <c:ptCount val="1"/>
                <c:pt idx="0">
                  <c:v>Turbidity NTU</c:v>
                </c:pt>
              </c:strCache>
            </c:strRef>
          </c:tx>
          <c:dLbls>
            <c:delete val="1"/>
          </c:dLbls>
          <c:trendline>
            <c:trendlineType val="linear"/>
            <c:dispRSqr val="1"/>
            <c:dispEq val="1"/>
            <c:trendlineLbl>
              <c:layout>
                <c:manualLayout>
                  <c:x val="-1.907917760279966E-2"/>
                  <c:y val="-0.25892716535433213"/>
                </c:manualLayout>
              </c:layout>
              <c:numFmt formatCode="General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/>
                  </a:solidFill>
                </a:ln>
              </c:spPr>
            </c:trendlineLbl>
          </c:trendline>
          <c:cat>
            <c:numRef>
              <c:f>Langensand!$A$2:$A$11</c:f>
              <c:numCache>
                <c:formatCode>m/d/yyyy</c:formatCode>
                <c:ptCount val="10"/>
                <c:pt idx="0">
                  <c:v>40084</c:v>
                </c:pt>
                <c:pt idx="1">
                  <c:v>40109</c:v>
                </c:pt>
                <c:pt idx="2">
                  <c:v>40112</c:v>
                </c:pt>
                <c:pt idx="3">
                  <c:v>40140</c:v>
                </c:pt>
                <c:pt idx="4">
                  <c:v>40162</c:v>
                </c:pt>
                <c:pt idx="5">
                  <c:v>40203</c:v>
                </c:pt>
                <c:pt idx="6">
                  <c:v>40220</c:v>
                </c:pt>
                <c:pt idx="7">
                  <c:v>40259</c:v>
                </c:pt>
                <c:pt idx="8">
                  <c:v>40270</c:v>
                </c:pt>
                <c:pt idx="9">
                  <c:v>40322</c:v>
                </c:pt>
              </c:numCache>
            </c:numRef>
          </c:cat>
          <c:val>
            <c:numRef>
              <c:f>Langensand!$F$2:$F$11</c:f>
              <c:numCache>
                <c:formatCode>0.00</c:formatCode>
                <c:ptCount val="10"/>
                <c:pt idx="0">
                  <c:v>4.5599999999999996</c:v>
                </c:pt>
                <c:pt idx="1">
                  <c:v>22.6</c:v>
                </c:pt>
                <c:pt idx="2">
                  <c:v>16.7</c:v>
                </c:pt>
                <c:pt idx="3">
                  <c:v>3.68</c:v>
                </c:pt>
                <c:pt idx="4">
                  <c:v>8.23</c:v>
                </c:pt>
                <c:pt idx="5">
                  <c:v>3.54</c:v>
                </c:pt>
                <c:pt idx="6">
                  <c:v>3.14</c:v>
                </c:pt>
                <c:pt idx="7">
                  <c:v>4.8</c:v>
                </c:pt>
                <c:pt idx="8">
                  <c:v>6</c:v>
                </c:pt>
                <c:pt idx="9">
                  <c:v>5.1100000000000003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0629632"/>
        <c:axId val="130631168"/>
      </c:lineChart>
      <c:dateAx>
        <c:axId val="130629632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30631168"/>
        <c:crosses val="autoZero"/>
        <c:auto val="1"/>
        <c:lblOffset val="100"/>
        <c:baseTimeUnit val="days"/>
      </c:dateAx>
      <c:valAx>
        <c:axId val="1306311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Turbidity (NTU)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1306296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Langensand!$B$2</c:f>
          <c:strCache>
            <c:ptCount val="1"/>
            <c:pt idx="0">
              <c:v>Langensand/Tickle Cr.</c:v>
            </c:pt>
          </c:strCache>
        </c:strRef>
      </c:tx>
      <c:overlay val="0"/>
      <c:txPr>
        <a:bodyPr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Langensand!$G$1</c:f>
              <c:strCache>
                <c:ptCount val="1"/>
                <c:pt idx="0">
                  <c:v>pH Std Unit</c:v>
                </c:pt>
              </c:strCache>
            </c:strRef>
          </c:tx>
          <c:dLbls>
            <c:delete val="1"/>
          </c:dLbls>
          <c:trendline>
            <c:trendlineType val="linear"/>
            <c:dispRSqr val="1"/>
            <c:dispEq val="1"/>
            <c:trendlineLbl>
              <c:layout>
                <c:manualLayout>
                  <c:x val="-1.6212817147856523E-2"/>
                  <c:y val="0.16339093030037921"/>
                </c:manualLayout>
              </c:layout>
              <c:numFmt formatCode="General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/>
                  </a:solidFill>
                </a:ln>
              </c:spPr>
            </c:trendlineLbl>
          </c:trendline>
          <c:cat>
            <c:numRef>
              <c:f>Langensand!$A$2:$A$11</c:f>
              <c:numCache>
                <c:formatCode>m/d/yyyy</c:formatCode>
                <c:ptCount val="10"/>
                <c:pt idx="0">
                  <c:v>40084</c:v>
                </c:pt>
                <c:pt idx="1">
                  <c:v>40109</c:v>
                </c:pt>
                <c:pt idx="2">
                  <c:v>40112</c:v>
                </c:pt>
                <c:pt idx="3">
                  <c:v>40140</c:v>
                </c:pt>
                <c:pt idx="4">
                  <c:v>40162</c:v>
                </c:pt>
                <c:pt idx="5">
                  <c:v>40203</c:v>
                </c:pt>
                <c:pt idx="6">
                  <c:v>40220</c:v>
                </c:pt>
                <c:pt idx="7">
                  <c:v>40259</c:v>
                </c:pt>
                <c:pt idx="8">
                  <c:v>40270</c:v>
                </c:pt>
                <c:pt idx="9">
                  <c:v>40322</c:v>
                </c:pt>
              </c:numCache>
            </c:numRef>
          </c:cat>
          <c:val>
            <c:numRef>
              <c:f>Langensand!$G$2:$G$11</c:f>
              <c:numCache>
                <c:formatCode>0.0</c:formatCode>
                <c:ptCount val="10"/>
                <c:pt idx="0">
                  <c:v>6.1</c:v>
                </c:pt>
                <c:pt idx="1">
                  <c:v>6.2</c:v>
                </c:pt>
                <c:pt idx="2">
                  <c:v>6.6</c:v>
                </c:pt>
                <c:pt idx="3">
                  <c:v>6.3</c:v>
                </c:pt>
                <c:pt idx="4">
                  <c:v>6</c:v>
                </c:pt>
                <c:pt idx="5">
                  <c:v>6.1</c:v>
                </c:pt>
                <c:pt idx="6">
                  <c:v>5.9</c:v>
                </c:pt>
                <c:pt idx="7">
                  <c:v>6.8</c:v>
                </c:pt>
                <c:pt idx="8">
                  <c:v>5.27</c:v>
                </c:pt>
                <c:pt idx="9">
                  <c:v>6.6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0656512"/>
        <c:axId val="130666496"/>
      </c:lineChart>
      <c:dateAx>
        <c:axId val="130656512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30666496"/>
        <c:crosses val="autoZero"/>
        <c:auto val="1"/>
        <c:lblOffset val="100"/>
        <c:baseTimeUnit val="days"/>
      </c:dateAx>
      <c:valAx>
        <c:axId val="1306664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pH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crossAx val="1306565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Langensand!$B$2</c:f>
          <c:strCache>
            <c:ptCount val="1"/>
            <c:pt idx="0">
              <c:v>Langensand/Tickle Cr.</c:v>
            </c:pt>
          </c:strCache>
        </c:strRef>
      </c:tx>
      <c:overlay val="0"/>
      <c:txPr>
        <a:bodyPr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Langensand!$H$1</c:f>
              <c:strCache>
                <c:ptCount val="1"/>
                <c:pt idx="0">
                  <c:v>E.Coli (Coliert) MPN/100</c:v>
                </c:pt>
              </c:strCache>
            </c:strRef>
          </c:tx>
          <c:dLbls>
            <c:delete val="1"/>
          </c:dLbls>
          <c:trendline>
            <c:trendlineType val="linear"/>
            <c:dispRSqr val="1"/>
            <c:dispEq val="1"/>
            <c:trendlineLbl>
              <c:layout>
                <c:manualLayout>
                  <c:x val="-2.6048775153105892E-2"/>
                  <c:y val="-0.27104075532225291"/>
                </c:manualLayout>
              </c:layout>
              <c:numFmt formatCode="General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/>
                  </a:solidFill>
                </a:ln>
              </c:spPr>
            </c:trendlineLbl>
          </c:trendline>
          <c:cat>
            <c:numRef>
              <c:f>Langensand!$A$2:$A$11</c:f>
              <c:numCache>
                <c:formatCode>m/d/yyyy</c:formatCode>
                <c:ptCount val="10"/>
                <c:pt idx="0">
                  <c:v>40084</c:v>
                </c:pt>
                <c:pt idx="1">
                  <c:v>40109</c:v>
                </c:pt>
                <c:pt idx="2">
                  <c:v>40112</c:v>
                </c:pt>
                <c:pt idx="3">
                  <c:v>40140</c:v>
                </c:pt>
                <c:pt idx="4">
                  <c:v>40162</c:v>
                </c:pt>
                <c:pt idx="5">
                  <c:v>40203</c:v>
                </c:pt>
                <c:pt idx="6">
                  <c:v>40220</c:v>
                </c:pt>
                <c:pt idx="7">
                  <c:v>40259</c:v>
                </c:pt>
                <c:pt idx="8">
                  <c:v>40270</c:v>
                </c:pt>
                <c:pt idx="9">
                  <c:v>40322</c:v>
                </c:pt>
              </c:numCache>
            </c:numRef>
          </c:cat>
          <c:val>
            <c:numRef>
              <c:f>Langensand!$H$2:$H$11</c:f>
              <c:numCache>
                <c:formatCode>0</c:formatCode>
                <c:ptCount val="10"/>
                <c:pt idx="0">
                  <c:v>276</c:v>
                </c:pt>
                <c:pt idx="1">
                  <c:v>980</c:v>
                </c:pt>
                <c:pt idx="2">
                  <c:v>1733</c:v>
                </c:pt>
                <c:pt idx="3">
                  <c:v>20</c:v>
                </c:pt>
                <c:pt idx="4">
                  <c:v>435</c:v>
                </c:pt>
                <c:pt idx="5">
                  <c:v>17</c:v>
                </c:pt>
                <c:pt idx="6">
                  <c:v>1</c:v>
                </c:pt>
                <c:pt idx="7">
                  <c:v>5</c:v>
                </c:pt>
                <c:pt idx="8">
                  <c:v>9</c:v>
                </c:pt>
                <c:pt idx="9">
                  <c:v>83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0691840"/>
        <c:axId val="130693376"/>
      </c:lineChart>
      <c:dateAx>
        <c:axId val="13069184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30693376"/>
        <c:crosses val="autoZero"/>
        <c:auto val="1"/>
        <c:lblOffset val="100"/>
        <c:baseTimeUnit val="days"/>
      </c:dateAx>
      <c:valAx>
        <c:axId val="13069337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 i="1"/>
                  <a:t>E.</a:t>
                </a:r>
                <a:r>
                  <a:rPr lang="en-US" i="1" baseline="0"/>
                  <a:t> Coli </a:t>
                </a:r>
                <a:r>
                  <a:rPr lang="en-US" i="0" baseline="0"/>
                  <a:t>(MPN/100)</a:t>
                </a:r>
                <a:endParaRPr lang="en-US" i="1"/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crossAx val="1306918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Langensand!$B$2</c:f>
          <c:strCache>
            <c:ptCount val="1"/>
            <c:pt idx="0">
              <c:v>Langensand/Tickle Cr.</c:v>
            </c:pt>
          </c:strCache>
        </c:strRef>
      </c:tx>
      <c:overlay val="0"/>
      <c:txPr>
        <a:bodyPr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Langensand!$I$1</c:f>
              <c:strCache>
                <c:ptCount val="1"/>
                <c:pt idx="0">
                  <c:v>Nitrate/Nitrite mg/L</c:v>
                </c:pt>
              </c:strCache>
            </c:strRef>
          </c:tx>
          <c:dLbls>
            <c:delete val="1"/>
          </c:dLbls>
          <c:trendline>
            <c:trendlineType val="linear"/>
            <c:dispRSqr val="1"/>
            <c:dispEq val="1"/>
            <c:trendlineLbl>
              <c:layout>
                <c:manualLayout>
                  <c:x val="4.7987751531058872E-4"/>
                  <c:y val="0.25666447944006998"/>
                </c:manualLayout>
              </c:layout>
              <c:numFmt formatCode="General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/>
                  </a:solidFill>
                </a:ln>
              </c:spPr>
            </c:trendlineLbl>
          </c:trendline>
          <c:cat>
            <c:numRef>
              <c:f>Langensand!$A$2:$A$11</c:f>
              <c:numCache>
                <c:formatCode>m/d/yyyy</c:formatCode>
                <c:ptCount val="10"/>
                <c:pt idx="0">
                  <c:v>40084</c:v>
                </c:pt>
                <c:pt idx="1">
                  <c:v>40109</c:v>
                </c:pt>
                <c:pt idx="2">
                  <c:v>40112</c:v>
                </c:pt>
                <c:pt idx="3">
                  <c:v>40140</c:v>
                </c:pt>
                <c:pt idx="4">
                  <c:v>40162</c:v>
                </c:pt>
                <c:pt idx="5">
                  <c:v>40203</c:v>
                </c:pt>
                <c:pt idx="6">
                  <c:v>40220</c:v>
                </c:pt>
                <c:pt idx="7">
                  <c:v>40259</c:v>
                </c:pt>
                <c:pt idx="8">
                  <c:v>40270</c:v>
                </c:pt>
                <c:pt idx="9">
                  <c:v>40322</c:v>
                </c:pt>
              </c:numCache>
            </c:numRef>
          </c:cat>
          <c:val>
            <c:numRef>
              <c:f>Langensand!$I$2:$I$11</c:f>
              <c:numCache>
                <c:formatCode>0.00</c:formatCode>
                <c:ptCount val="10"/>
                <c:pt idx="0">
                  <c:v>0.27</c:v>
                </c:pt>
                <c:pt idx="1">
                  <c:v>0.54</c:v>
                </c:pt>
                <c:pt idx="2">
                  <c:v>0.33</c:v>
                </c:pt>
                <c:pt idx="3">
                  <c:v>1.29</c:v>
                </c:pt>
                <c:pt idx="4">
                  <c:v>1.01</c:v>
                </c:pt>
                <c:pt idx="5">
                  <c:v>1.5</c:v>
                </c:pt>
                <c:pt idx="6">
                  <c:v>1.05</c:v>
                </c:pt>
                <c:pt idx="7">
                  <c:v>1.22</c:v>
                </c:pt>
                <c:pt idx="8">
                  <c:v>1.45</c:v>
                </c:pt>
                <c:pt idx="9">
                  <c:v>1.25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0718720"/>
        <c:axId val="130749184"/>
      </c:lineChart>
      <c:dateAx>
        <c:axId val="13071872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30749184"/>
        <c:crosses val="autoZero"/>
        <c:auto val="1"/>
        <c:lblOffset val="100"/>
        <c:baseTimeUnit val="days"/>
      </c:dateAx>
      <c:valAx>
        <c:axId val="1307491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 i="0"/>
                  <a:t>Nitrate/Nitrite (mg/L)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1307187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Langensand!$B$2</c:f>
          <c:strCache>
            <c:ptCount val="1"/>
            <c:pt idx="0">
              <c:v>Langensand/Tickle Cr.</c:v>
            </c:pt>
          </c:strCache>
        </c:strRef>
      </c:tx>
      <c:overlay val="0"/>
      <c:txPr>
        <a:bodyPr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Langensand!$J$1</c:f>
              <c:strCache>
                <c:ptCount val="1"/>
                <c:pt idx="0">
                  <c:v>TSS mg/L</c:v>
                </c:pt>
              </c:strCache>
            </c:strRef>
          </c:tx>
          <c:dLbls>
            <c:delete val="1"/>
          </c:dLbls>
          <c:trendline>
            <c:trendlineType val="linear"/>
            <c:dispRSqr val="1"/>
            <c:dispEq val="1"/>
            <c:trendlineLbl>
              <c:layout>
                <c:manualLayout>
                  <c:x val="-0.18288298337707842"/>
                  <c:y val="-0.24431722076407164"/>
                </c:manualLayout>
              </c:layout>
              <c:numFmt formatCode="General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/>
                  </a:solidFill>
                </a:ln>
              </c:spPr>
            </c:trendlineLbl>
          </c:trendline>
          <c:cat>
            <c:numRef>
              <c:f>Langensand!$A$2:$A$11</c:f>
              <c:numCache>
                <c:formatCode>m/d/yyyy</c:formatCode>
                <c:ptCount val="10"/>
                <c:pt idx="0">
                  <c:v>40084</c:v>
                </c:pt>
                <c:pt idx="1">
                  <c:v>40109</c:v>
                </c:pt>
                <c:pt idx="2">
                  <c:v>40112</c:v>
                </c:pt>
                <c:pt idx="3">
                  <c:v>40140</c:v>
                </c:pt>
                <c:pt idx="4">
                  <c:v>40162</c:v>
                </c:pt>
                <c:pt idx="5">
                  <c:v>40203</c:v>
                </c:pt>
                <c:pt idx="6">
                  <c:v>40220</c:v>
                </c:pt>
                <c:pt idx="7">
                  <c:v>40259</c:v>
                </c:pt>
                <c:pt idx="8">
                  <c:v>40270</c:v>
                </c:pt>
                <c:pt idx="9">
                  <c:v>40322</c:v>
                </c:pt>
              </c:numCache>
            </c:numRef>
          </c:cat>
          <c:val>
            <c:numRef>
              <c:f>Langensand!$J$2:$J$11</c:f>
              <c:numCache>
                <c:formatCode>0.0</c:formatCode>
                <c:ptCount val="10"/>
                <c:pt idx="0">
                  <c:v>2.8</c:v>
                </c:pt>
                <c:pt idx="1">
                  <c:v>41.7</c:v>
                </c:pt>
                <c:pt idx="2">
                  <c:v>23</c:v>
                </c:pt>
                <c:pt idx="3">
                  <c:v>1.9</c:v>
                </c:pt>
                <c:pt idx="4">
                  <c:v>10</c:v>
                </c:pt>
                <c:pt idx="5">
                  <c:v>7.4</c:v>
                </c:pt>
                <c:pt idx="6">
                  <c:v>12</c:v>
                </c:pt>
                <c:pt idx="7">
                  <c:v>2.4</c:v>
                </c:pt>
                <c:pt idx="8">
                  <c:v>3.8</c:v>
                </c:pt>
                <c:pt idx="9">
                  <c:v>3.8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0778624"/>
        <c:axId val="130780160"/>
      </c:lineChart>
      <c:dateAx>
        <c:axId val="130778624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30780160"/>
        <c:crosses val="autoZero"/>
        <c:auto val="1"/>
        <c:lblOffset val="100"/>
        <c:baseTimeUnit val="days"/>
      </c:dateAx>
      <c:valAx>
        <c:axId val="1307801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 i="0"/>
                  <a:t>Total</a:t>
                </a:r>
                <a:r>
                  <a:rPr lang="en-US" i="0" baseline="0"/>
                  <a:t> Suspended Solids</a:t>
                </a:r>
                <a:r>
                  <a:rPr lang="en-US" i="0"/>
                  <a:t> (mg/L)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crossAx val="130778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Trubel!$B$2</c:f>
          <c:strCache>
            <c:ptCount val="1"/>
            <c:pt idx="0">
              <c:v>Trubel/Tickle Cr.</c:v>
            </c:pt>
          </c:strCache>
        </c:strRef>
      </c:tx>
      <c:overlay val="0"/>
      <c:txPr>
        <a:bodyPr/>
        <a:lstStyle/>
        <a:p>
          <a:pPr>
            <a:defRPr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Trubel!$C$1</c:f>
              <c:strCache>
                <c:ptCount val="1"/>
                <c:pt idx="0">
                  <c:v>Total Phosphorus mg/L</c:v>
                </c:pt>
              </c:strCache>
            </c:strRef>
          </c:tx>
          <c:dLbls>
            <c:delete val="1"/>
          </c:dLbls>
          <c:trendline>
            <c:trendlineType val="linear"/>
            <c:dispRSqr val="1"/>
            <c:dispEq val="1"/>
            <c:trendlineLbl>
              <c:layout>
                <c:manualLayout>
                  <c:x val="8.5454943132108746E-3"/>
                  <c:y val="-0.2146507728200642"/>
                </c:manualLayout>
              </c:layout>
              <c:numFmt formatCode="General" sourceLinked="0"/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</c:spPr>
            </c:trendlineLbl>
          </c:trendline>
          <c:cat>
            <c:numRef>
              <c:f>Trubel!$A$2:$A$11</c:f>
              <c:numCache>
                <c:formatCode>m/d/yyyy</c:formatCode>
                <c:ptCount val="10"/>
                <c:pt idx="0">
                  <c:v>40084</c:v>
                </c:pt>
                <c:pt idx="1">
                  <c:v>40109</c:v>
                </c:pt>
                <c:pt idx="2">
                  <c:v>40112</c:v>
                </c:pt>
                <c:pt idx="3">
                  <c:v>40140</c:v>
                </c:pt>
                <c:pt idx="4">
                  <c:v>40162</c:v>
                </c:pt>
                <c:pt idx="5">
                  <c:v>40203</c:v>
                </c:pt>
                <c:pt idx="6">
                  <c:v>40220</c:v>
                </c:pt>
                <c:pt idx="7">
                  <c:v>40259</c:v>
                </c:pt>
                <c:pt idx="8">
                  <c:v>40270</c:v>
                </c:pt>
                <c:pt idx="9">
                  <c:v>40322</c:v>
                </c:pt>
              </c:numCache>
            </c:numRef>
          </c:cat>
          <c:val>
            <c:numRef>
              <c:f>Trubel!$C$2:$C$11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0.15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2633856"/>
        <c:axId val="102635392"/>
      </c:lineChart>
      <c:dateAx>
        <c:axId val="102633856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02635392"/>
        <c:crosses val="autoZero"/>
        <c:auto val="1"/>
        <c:lblOffset val="100"/>
        <c:baseTimeUnit val="days"/>
      </c:dateAx>
      <c:valAx>
        <c:axId val="1026353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Total Phosphorus (mg/L)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1026338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Figure 3.  Average pH (95% CI)</a:t>
            </a:r>
          </a:p>
        </c:rich>
      </c:tx>
      <c:layout>
        <c:manualLayout>
          <c:xMode val="edge"/>
          <c:yMode val="edge"/>
          <c:x val="0.37163814180929156"/>
          <c:y val="3.282836378522489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491442542787286"/>
          <c:y val="0.17676811268967191"/>
          <c:w val="0.80161118569856182"/>
          <c:h val="0.48361504811898515"/>
        </c:manualLayout>
      </c:layout>
      <c:lineChart>
        <c:grouping val="standard"/>
        <c:varyColors val="0"/>
        <c:ser>
          <c:idx val="0"/>
          <c:order val="0"/>
          <c:errBars>
            <c:errDir val="y"/>
            <c:errBarType val="both"/>
            <c:errValType val="cust"/>
            <c:noEndCap val="0"/>
            <c:plus>
              <c:numRef>
                <c:f>Summary!$E$59:$E$69</c:f>
                <c:numCache>
                  <c:formatCode>General</c:formatCode>
                  <c:ptCount val="11"/>
                  <c:pt idx="0">
                    <c:v>0.17963696724226888</c:v>
                  </c:pt>
                  <c:pt idx="1">
                    <c:v>0.15009297530053803</c:v>
                  </c:pt>
                  <c:pt idx="2">
                    <c:v>0.22020338073900877</c:v>
                  </c:pt>
                  <c:pt idx="3">
                    <c:v>0.26141498724356932</c:v>
                  </c:pt>
                  <c:pt idx="4">
                    <c:v>0.31305508212524591</c:v>
                  </c:pt>
                  <c:pt idx="5">
                    <c:v>0.25546920666795747</c:v>
                  </c:pt>
                  <c:pt idx="7">
                    <c:v>0.21952388885444274</c:v>
                  </c:pt>
                  <c:pt idx="8">
                    <c:v>0.26963043712129792</c:v>
                  </c:pt>
                  <c:pt idx="9">
                    <c:v>0.22490234917996446</c:v>
                  </c:pt>
                  <c:pt idx="10">
                    <c:v>0.2091687250894731</c:v>
                  </c:pt>
                </c:numCache>
              </c:numRef>
            </c:plus>
            <c:minus>
              <c:numRef>
                <c:f>Summary!$E$59:$E$69</c:f>
                <c:numCache>
                  <c:formatCode>General</c:formatCode>
                  <c:ptCount val="11"/>
                  <c:pt idx="0">
                    <c:v>0.17963696724226888</c:v>
                  </c:pt>
                  <c:pt idx="1">
                    <c:v>0.15009297530053803</c:v>
                  </c:pt>
                  <c:pt idx="2">
                    <c:v>0.22020338073900877</c:v>
                  </c:pt>
                  <c:pt idx="3">
                    <c:v>0.26141498724356932</c:v>
                  </c:pt>
                  <c:pt idx="4">
                    <c:v>0.31305508212524591</c:v>
                  </c:pt>
                  <c:pt idx="5">
                    <c:v>0.25546920666795747</c:v>
                  </c:pt>
                  <c:pt idx="7">
                    <c:v>0.21952388885444274</c:v>
                  </c:pt>
                  <c:pt idx="8">
                    <c:v>0.26963043712129792</c:v>
                  </c:pt>
                  <c:pt idx="9">
                    <c:v>0.22490234917996446</c:v>
                  </c:pt>
                  <c:pt idx="10">
                    <c:v>0.2091687250894731</c:v>
                  </c:pt>
                </c:numCache>
              </c:numRef>
            </c:minus>
          </c:errBars>
          <c:cat>
            <c:strRef>
              <c:f>Data!$B$3:$B$13</c:f>
              <c:strCache>
                <c:ptCount val="11"/>
                <c:pt idx="0">
                  <c:v>Welling/Dolan Cr.</c:v>
                </c:pt>
                <c:pt idx="1">
                  <c:v>Compton/Dolan</c:v>
                </c:pt>
                <c:pt idx="2">
                  <c:v>Brooks/Doane Cr.</c:v>
                </c:pt>
                <c:pt idx="3">
                  <c:v>312th/Dolan Cr.</c:v>
                </c:pt>
                <c:pt idx="4">
                  <c:v>Hwy 212/ NF Deep Cr.</c:v>
                </c:pt>
                <c:pt idx="5">
                  <c:v>Richey/NF Deep Cr.</c:v>
                </c:pt>
                <c:pt idx="7">
                  <c:v>Trubel/Tickle Cr.</c:v>
                </c:pt>
                <c:pt idx="8">
                  <c:v>Langensand/Tickle Cr.</c:v>
                </c:pt>
                <c:pt idx="9">
                  <c:v>362/Tickle Cr.</c:v>
                </c:pt>
                <c:pt idx="10">
                  <c:v>Tickle Cr Rd/Tickle Cr.</c:v>
                </c:pt>
              </c:strCache>
            </c:strRef>
          </c:cat>
          <c:val>
            <c:numRef>
              <c:f>Summary!$B$59:$B$69</c:f>
              <c:numCache>
                <c:formatCode>0.00</c:formatCode>
                <c:ptCount val="11"/>
                <c:pt idx="0">
                  <c:v>6.08</c:v>
                </c:pt>
                <c:pt idx="1">
                  <c:v>5.8555555555555561</c:v>
                </c:pt>
                <c:pt idx="2">
                  <c:v>6.2799999999999994</c:v>
                </c:pt>
                <c:pt idx="3">
                  <c:v>6.330000000000001</c:v>
                </c:pt>
                <c:pt idx="4">
                  <c:v>6.18</c:v>
                </c:pt>
                <c:pt idx="5">
                  <c:v>6.410000000000001</c:v>
                </c:pt>
                <c:pt idx="7">
                  <c:v>6.2900000000000009</c:v>
                </c:pt>
                <c:pt idx="8">
                  <c:v>6.1869999999999994</c:v>
                </c:pt>
                <c:pt idx="9">
                  <c:v>6.2499999999999991</c:v>
                </c:pt>
                <c:pt idx="10">
                  <c:v>6.35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126720"/>
        <c:axId val="60128256"/>
      </c:lineChart>
      <c:catAx>
        <c:axId val="60126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n-US"/>
          </a:p>
        </c:txPr>
        <c:crossAx val="60128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0128256"/>
        <c:scaling>
          <c:orientation val="minMax"/>
          <c:max val="8"/>
          <c:min val="5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pH</a:t>
                </a:r>
              </a:p>
            </c:rich>
          </c:tx>
          <c:layout>
            <c:manualLayout>
              <c:xMode val="edge"/>
              <c:yMode val="edge"/>
              <c:x val="5.7655115691183756E-2"/>
              <c:y val="0.40909166909691846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60126720"/>
        <c:crosses val="autoZero"/>
        <c:crossBetween val="between"/>
        <c:minorUnit val="0.5"/>
      </c:valAx>
    </c:plotArea>
    <c:plotVisOnly val="1"/>
    <c:dispBlanksAs val="gap"/>
    <c:showDLblsOverMax val="0"/>
  </c:chart>
  <c:printSettings>
    <c:headerFooter alignWithMargins="0"/>
    <c:pageMargins b="1" l="0.75000000000000133" r="0.75000000000000133" t="1" header="0.5" footer="0.5"/>
    <c:pageSetup/>
  </c:printSettings>
  <c:userShapes r:id="rId1"/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Trubel!$B$2</c:f>
          <c:strCache>
            <c:ptCount val="1"/>
            <c:pt idx="0">
              <c:v>Trubel/Tickle Cr.</c:v>
            </c:pt>
          </c:strCache>
        </c:strRef>
      </c:tx>
      <c:overlay val="0"/>
      <c:txPr>
        <a:bodyPr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Trubel!$D$1</c:f>
              <c:strCache>
                <c:ptCount val="1"/>
                <c:pt idx="0">
                  <c:v>DO mg/L</c:v>
                </c:pt>
              </c:strCache>
            </c:strRef>
          </c:tx>
          <c:dLbls>
            <c:delete val="1"/>
          </c:dLbls>
          <c:trendline>
            <c:trendlineType val="linear"/>
            <c:dispRSqr val="1"/>
            <c:dispEq val="1"/>
            <c:trendlineLbl>
              <c:layout>
                <c:manualLayout>
                  <c:x val="8.7836832895888551E-3"/>
                  <c:y val="0.18004265091863519"/>
                </c:manualLayout>
              </c:layout>
              <c:numFmt formatCode="General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/>
                  </a:solidFill>
                </a:ln>
              </c:spPr>
            </c:trendlineLbl>
          </c:trendline>
          <c:cat>
            <c:numRef>
              <c:f>Trubel!$A$2:$A$11</c:f>
              <c:numCache>
                <c:formatCode>m/d/yyyy</c:formatCode>
                <c:ptCount val="10"/>
                <c:pt idx="0">
                  <c:v>40084</c:v>
                </c:pt>
                <c:pt idx="1">
                  <c:v>40109</c:v>
                </c:pt>
                <c:pt idx="2">
                  <c:v>40112</c:v>
                </c:pt>
                <c:pt idx="3">
                  <c:v>40140</c:v>
                </c:pt>
                <c:pt idx="4">
                  <c:v>40162</c:v>
                </c:pt>
                <c:pt idx="5">
                  <c:v>40203</c:v>
                </c:pt>
                <c:pt idx="6">
                  <c:v>40220</c:v>
                </c:pt>
                <c:pt idx="7">
                  <c:v>40259</c:v>
                </c:pt>
                <c:pt idx="8">
                  <c:v>40270</c:v>
                </c:pt>
                <c:pt idx="9">
                  <c:v>40322</c:v>
                </c:pt>
              </c:numCache>
            </c:numRef>
          </c:cat>
          <c:val>
            <c:numRef>
              <c:f>Trubel!$D$2:$D$11</c:f>
              <c:numCache>
                <c:formatCode>0.00</c:formatCode>
                <c:ptCount val="10"/>
                <c:pt idx="0">
                  <c:v>10.6</c:v>
                </c:pt>
                <c:pt idx="1">
                  <c:v>8.1999999999999993</c:v>
                </c:pt>
                <c:pt idx="2">
                  <c:v>10.199999999999999</c:v>
                </c:pt>
                <c:pt idx="3">
                  <c:v>11.2</c:v>
                </c:pt>
                <c:pt idx="4">
                  <c:v>11.1</c:v>
                </c:pt>
                <c:pt idx="5">
                  <c:v>11.2</c:v>
                </c:pt>
                <c:pt idx="6">
                  <c:v>10.8</c:v>
                </c:pt>
                <c:pt idx="7">
                  <c:v>11</c:v>
                </c:pt>
                <c:pt idx="8">
                  <c:v>9.9</c:v>
                </c:pt>
                <c:pt idx="9">
                  <c:v>10.4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2660736"/>
        <c:axId val="102687104"/>
      </c:lineChart>
      <c:dateAx>
        <c:axId val="102660736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02687104"/>
        <c:crosses val="autoZero"/>
        <c:auto val="1"/>
        <c:lblOffset val="100"/>
        <c:baseTimeUnit val="days"/>
      </c:dateAx>
      <c:valAx>
        <c:axId val="1026871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Dissolved</a:t>
                </a:r>
                <a:r>
                  <a:rPr lang="en-US" baseline="0"/>
                  <a:t> Oxygen </a:t>
                </a:r>
                <a:r>
                  <a:rPr lang="en-US"/>
                  <a:t>(mg/L)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1026607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Trubel!$B$2</c:f>
          <c:strCache>
            <c:ptCount val="1"/>
            <c:pt idx="0">
              <c:v>Trubel/Tickle Cr.</c:v>
            </c:pt>
          </c:strCache>
        </c:strRef>
      </c:tx>
      <c:overlay val="0"/>
      <c:txPr>
        <a:bodyPr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Trubel!$E$1</c:f>
              <c:strCache>
                <c:ptCount val="1"/>
                <c:pt idx="0">
                  <c:v>Conductivity uS</c:v>
                </c:pt>
              </c:strCache>
            </c:strRef>
          </c:tx>
          <c:dLbls>
            <c:delete val="1"/>
          </c:dLbls>
          <c:trendline>
            <c:trendlineType val="linear"/>
            <c:dispRSqr val="1"/>
            <c:dispEq val="1"/>
            <c:trendlineLbl>
              <c:layout>
                <c:manualLayout>
                  <c:x val="-0.28288298337708168"/>
                  <c:y val="-0.1694287693205016"/>
                </c:manualLayout>
              </c:layout>
              <c:numFmt formatCode="General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/>
                  </a:solidFill>
                </a:ln>
              </c:spPr>
            </c:trendlineLbl>
          </c:trendline>
          <c:cat>
            <c:numRef>
              <c:f>Trubel!$A$2:$A$11</c:f>
              <c:numCache>
                <c:formatCode>m/d/yyyy</c:formatCode>
                <c:ptCount val="10"/>
                <c:pt idx="0">
                  <c:v>40084</c:v>
                </c:pt>
                <c:pt idx="1">
                  <c:v>40109</c:v>
                </c:pt>
                <c:pt idx="2">
                  <c:v>40112</c:v>
                </c:pt>
                <c:pt idx="3">
                  <c:v>40140</c:v>
                </c:pt>
                <c:pt idx="4">
                  <c:v>40162</c:v>
                </c:pt>
                <c:pt idx="5">
                  <c:v>40203</c:v>
                </c:pt>
                <c:pt idx="6">
                  <c:v>40220</c:v>
                </c:pt>
                <c:pt idx="7">
                  <c:v>40259</c:v>
                </c:pt>
                <c:pt idx="8">
                  <c:v>40270</c:v>
                </c:pt>
                <c:pt idx="9">
                  <c:v>40322</c:v>
                </c:pt>
              </c:numCache>
            </c:numRef>
          </c:cat>
          <c:val>
            <c:numRef>
              <c:f>Trubel!$E$2:$E$11</c:f>
              <c:numCache>
                <c:formatCode>0.0</c:formatCode>
                <c:ptCount val="10"/>
                <c:pt idx="0">
                  <c:v>45.5</c:v>
                </c:pt>
                <c:pt idx="1">
                  <c:v>47</c:v>
                </c:pt>
                <c:pt idx="2">
                  <c:v>40.4</c:v>
                </c:pt>
                <c:pt idx="3">
                  <c:v>60.4</c:v>
                </c:pt>
                <c:pt idx="4">
                  <c:v>38.6</c:v>
                </c:pt>
                <c:pt idx="5">
                  <c:v>35.700000000000003</c:v>
                </c:pt>
                <c:pt idx="6">
                  <c:v>36.1</c:v>
                </c:pt>
                <c:pt idx="7">
                  <c:v>165.5</c:v>
                </c:pt>
                <c:pt idx="8">
                  <c:v>37</c:v>
                </c:pt>
                <c:pt idx="9">
                  <c:v>12.47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6601984"/>
        <c:axId val="116603520"/>
      </c:lineChart>
      <c:dateAx>
        <c:axId val="116601984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16603520"/>
        <c:crosses val="autoZero"/>
        <c:auto val="1"/>
        <c:lblOffset val="100"/>
        <c:baseTimeUnit val="days"/>
      </c:dateAx>
      <c:valAx>
        <c:axId val="1166035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Conductivity (uS)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crossAx val="1166019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Trubel!$B$2</c:f>
          <c:strCache>
            <c:ptCount val="1"/>
            <c:pt idx="0">
              <c:v>Trubel/Tickle Cr.</c:v>
            </c:pt>
          </c:strCache>
        </c:strRef>
      </c:tx>
      <c:overlay val="0"/>
      <c:txPr>
        <a:bodyPr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Trubel!$F$1</c:f>
              <c:strCache>
                <c:ptCount val="1"/>
                <c:pt idx="0">
                  <c:v>Turbidity NTU</c:v>
                </c:pt>
              </c:strCache>
            </c:strRef>
          </c:tx>
          <c:dLbls>
            <c:delete val="1"/>
          </c:dLbls>
          <c:trendline>
            <c:trendlineType val="linear"/>
            <c:dispRSqr val="1"/>
            <c:dispEq val="1"/>
            <c:trendlineLbl>
              <c:layout>
                <c:manualLayout>
                  <c:x val="-1.907917760279966E-2"/>
                  <c:y val="-0.25892716535433236"/>
                </c:manualLayout>
              </c:layout>
              <c:numFmt formatCode="General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/>
                  </a:solidFill>
                </a:ln>
              </c:spPr>
            </c:trendlineLbl>
          </c:trendline>
          <c:cat>
            <c:numRef>
              <c:f>Trubel!$A$2:$A$11</c:f>
              <c:numCache>
                <c:formatCode>m/d/yyyy</c:formatCode>
                <c:ptCount val="10"/>
                <c:pt idx="0">
                  <c:v>40084</c:v>
                </c:pt>
                <c:pt idx="1">
                  <c:v>40109</c:v>
                </c:pt>
                <c:pt idx="2">
                  <c:v>40112</c:v>
                </c:pt>
                <c:pt idx="3">
                  <c:v>40140</c:v>
                </c:pt>
                <c:pt idx="4">
                  <c:v>40162</c:v>
                </c:pt>
                <c:pt idx="5">
                  <c:v>40203</c:v>
                </c:pt>
                <c:pt idx="6">
                  <c:v>40220</c:v>
                </c:pt>
                <c:pt idx="7">
                  <c:v>40259</c:v>
                </c:pt>
                <c:pt idx="8">
                  <c:v>40270</c:v>
                </c:pt>
                <c:pt idx="9">
                  <c:v>40322</c:v>
                </c:pt>
              </c:numCache>
            </c:numRef>
          </c:cat>
          <c:val>
            <c:numRef>
              <c:f>Trubel!$F$2:$F$11</c:f>
              <c:numCache>
                <c:formatCode>0.00</c:formatCode>
                <c:ptCount val="10"/>
                <c:pt idx="0">
                  <c:v>2.98</c:v>
                </c:pt>
                <c:pt idx="1">
                  <c:v>24.6</c:v>
                </c:pt>
                <c:pt idx="2">
                  <c:v>75.599999999999994</c:v>
                </c:pt>
                <c:pt idx="3">
                  <c:v>4.37</c:v>
                </c:pt>
                <c:pt idx="4">
                  <c:v>10</c:v>
                </c:pt>
                <c:pt idx="5">
                  <c:v>4.78</c:v>
                </c:pt>
                <c:pt idx="6">
                  <c:v>5.39</c:v>
                </c:pt>
                <c:pt idx="7">
                  <c:v>6</c:v>
                </c:pt>
                <c:pt idx="8">
                  <c:v>7.36</c:v>
                </c:pt>
                <c:pt idx="9">
                  <c:v>4.5999999999999996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6628864"/>
        <c:axId val="116638848"/>
      </c:lineChart>
      <c:dateAx>
        <c:axId val="116628864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16638848"/>
        <c:crosses val="autoZero"/>
        <c:auto val="1"/>
        <c:lblOffset val="100"/>
        <c:baseTimeUnit val="days"/>
      </c:dateAx>
      <c:valAx>
        <c:axId val="1166388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Turbidity (NTU)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1166288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Trubel!$B$2</c:f>
          <c:strCache>
            <c:ptCount val="1"/>
            <c:pt idx="0">
              <c:v>Trubel/Tickle Cr.</c:v>
            </c:pt>
          </c:strCache>
        </c:strRef>
      </c:tx>
      <c:overlay val="0"/>
      <c:txPr>
        <a:bodyPr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Trubel!$G$1</c:f>
              <c:strCache>
                <c:ptCount val="1"/>
                <c:pt idx="0">
                  <c:v>pH Std Unit</c:v>
                </c:pt>
              </c:strCache>
            </c:strRef>
          </c:tx>
          <c:dLbls>
            <c:delete val="1"/>
          </c:dLbls>
          <c:trendline>
            <c:trendlineType val="linear"/>
            <c:dispRSqr val="1"/>
            <c:dispEq val="1"/>
            <c:trendlineLbl>
              <c:layout>
                <c:manualLayout>
                  <c:x val="-1.6212817147856523E-2"/>
                  <c:y val="0.16339093030037921"/>
                </c:manualLayout>
              </c:layout>
              <c:numFmt formatCode="General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/>
                  </a:solidFill>
                </a:ln>
              </c:spPr>
            </c:trendlineLbl>
          </c:trendline>
          <c:cat>
            <c:numRef>
              <c:f>Trubel!$A$2:$A$11</c:f>
              <c:numCache>
                <c:formatCode>m/d/yyyy</c:formatCode>
                <c:ptCount val="10"/>
                <c:pt idx="0">
                  <c:v>40084</c:v>
                </c:pt>
                <c:pt idx="1">
                  <c:v>40109</c:v>
                </c:pt>
                <c:pt idx="2">
                  <c:v>40112</c:v>
                </c:pt>
                <c:pt idx="3">
                  <c:v>40140</c:v>
                </c:pt>
                <c:pt idx="4">
                  <c:v>40162</c:v>
                </c:pt>
                <c:pt idx="5">
                  <c:v>40203</c:v>
                </c:pt>
                <c:pt idx="6">
                  <c:v>40220</c:v>
                </c:pt>
                <c:pt idx="7">
                  <c:v>40259</c:v>
                </c:pt>
                <c:pt idx="8">
                  <c:v>40270</c:v>
                </c:pt>
                <c:pt idx="9">
                  <c:v>40322</c:v>
                </c:pt>
              </c:numCache>
            </c:numRef>
          </c:cat>
          <c:val>
            <c:numRef>
              <c:f>Trubel!$G$2:$G$11</c:f>
              <c:numCache>
                <c:formatCode>0.0</c:formatCode>
                <c:ptCount val="10"/>
                <c:pt idx="0">
                  <c:v>6.1</c:v>
                </c:pt>
                <c:pt idx="1">
                  <c:v>6.1</c:v>
                </c:pt>
                <c:pt idx="2">
                  <c:v>6.5</c:v>
                </c:pt>
                <c:pt idx="3">
                  <c:v>6.2</c:v>
                </c:pt>
                <c:pt idx="4">
                  <c:v>5.9</c:v>
                </c:pt>
                <c:pt idx="5">
                  <c:v>6.2</c:v>
                </c:pt>
                <c:pt idx="6">
                  <c:v>6.2</c:v>
                </c:pt>
                <c:pt idx="7">
                  <c:v>7.1</c:v>
                </c:pt>
                <c:pt idx="8">
                  <c:v>6</c:v>
                </c:pt>
                <c:pt idx="9">
                  <c:v>6.6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6955008"/>
        <c:axId val="116956544"/>
      </c:lineChart>
      <c:dateAx>
        <c:axId val="116955008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16956544"/>
        <c:crosses val="autoZero"/>
        <c:auto val="1"/>
        <c:lblOffset val="100"/>
        <c:baseTimeUnit val="days"/>
      </c:dateAx>
      <c:valAx>
        <c:axId val="1169565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pH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crossAx val="1169550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Trubel!$B$2</c:f>
          <c:strCache>
            <c:ptCount val="1"/>
            <c:pt idx="0">
              <c:v>Trubel/Tickle Cr.</c:v>
            </c:pt>
          </c:strCache>
        </c:strRef>
      </c:tx>
      <c:overlay val="0"/>
      <c:txPr>
        <a:bodyPr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Trubel!$H$1</c:f>
              <c:strCache>
                <c:ptCount val="1"/>
                <c:pt idx="0">
                  <c:v>E.Coli (Coliert) MPN/100</c:v>
                </c:pt>
              </c:strCache>
            </c:strRef>
          </c:tx>
          <c:dLbls>
            <c:delete val="1"/>
          </c:dLbls>
          <c:trendline>
            <c:trendlineType val="linear"/>
            <c:dispRSqr val="1"/>
            <c:dispEq val="1"/>
            <c:trendlineLbl>
              <c:layout>
                <c:manualLayout>
                  <c:x val="-2.6048775153105892E-2"/>
                  <c:y val="-0.27104075532225302"/>
                </c:manualLayout>
              </c:layout>
              <c:numFmt formatCode="General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/>
                  </a:solidFill>
                </a:ln>
              </c:spPr>
            </c:trendlineLbl>
          </c:trendline>
          <c:cat>
            <c:numRef>
              <c:f>Trubel!$A$2:$A$11</c:f>
              <c:numCache>
                <c:formatCode>m/d/yyyy</c:formatCode>
                <c:ptCount val="10"/>
                <c:pt idx="0">
                  <c:v>40084</c:v>
                </c:pt>
                <c:pt idx="1">
                  <c:v>40109</c:v>
                </c:pt>
                <c:pt idx="2">
                  <c:v>40112</c:v>
                </c:pt>
                <c:pt idx="3">
                  <c:v>40140</c:v>
                </c:pt>
                <c:pt idx="4">
                  <c:v>40162</c:v>
                </c:pt>
                <c:pt idx="5">
                  <c:v>40203</c:v>
                </c:pt>
                <c:pt idx="6">
                  <c:v>40220</c:v>
                </c:pt>
                <c:pt idx="7">
                  <c:v>40259</c:v>
                </c:pt>
                <c:pt idx="8">
                  <c:v>40270</c:v>
                </c:pt>
                <c:pt idx="9">
                  <c:v>40322</c:v>
                </c:pt>
              </c:numCache>
            </c:numRef>
          </c:cat>
          <c:val>
            <c:numRef>
              <c:f>Trubel!$H$2:$H$11</c:f>
              <c:numCache>
                <c:formatCode>0</c:formatCode>
                <c:ptCount val="10"/>
                <c:pt idx="0">
                  <c:v>73</c:v>
                </c:pt>
                <c:pt idx="1">
                  <c:v>921</c:v>
                </c:pt>
                <c:pt idx="2">
                  <c:v>5467</c:v>
                </c:pt>
                <c:pt idx="3">
                  <c:v>24</c:v>
                </c:pt>
                <c:pt idx="4">
                  <c:v>326</c:v>
                </c:pt>
                <c:pt idx="5">
                  <c:v>36</c:v>
                </c:pt>
                <c:pt idx="6">
                  <c:v>15</c:v>
                </c:pt>
                <c:pt idx="7">
                  <c:v>3</c:v>
                </c:pt>
                <c:pt idx="8">
                  <c:v>33</c:v>
                </c:pt>
                <c:pt idx="9">
                  <c:v>83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1490176"/>
        <c:axId val="131491712"/>
      </c:lineChart>
      <c:dateAx>
        <c:axId val="131490176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31491712"/>
        <c:crosses val="autoZero"/>
        <c:auto val="1"/>
        <c:lblOffset val="100"/>
        <c:baseTimeUnit val="days"/>
      </c:dateAx>
      <c:valAx>
        <c:axId val="1314917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 i="1"/>
                  <a:t>E.</a:t>
                </a:r>
                <a:r>
                  <a:rPr lang="en-US" i="1" baseline="0"/>
                  <a:t> Coli </a:t>
                </a:r>
                <a:r>
                  <a:rPr lang="en-US" i="0" baseline="0"/>
                  <a:t>(MPN/100)</a:t>
                </a:r>
                <a:endParaRPr lang="en-US" i="1"/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crossAx val="1314901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Trubel!$B$2</c:f>
          <c:strCache>
            <c:ptCount val="1"/>
            <c:pt idx="0">
              <c:v>Trubel/Tickle Cr.</c:v>
            </c:pt>
          </c:strCache>
        </c:strRef>
      </c:tx>
      <c:overlay val="0"/>
      <c:txPr>
        <a:bodyPr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Trubel!$I$1</c:f>
              <c:strCache>
                <c:ptCount val="1"/>
                <c:pt idx="0">
                  <c:v>Nitrate/Nitrite mg/L</c:v>
                </c:pt>
              </c:strCache>
            </c:strRef>
          </c:tx>
          <c:dLbls>
            <c:delete val="1"/>
          </c:dLbls>
          <c:trendline>
            <c:trendlineType val="linear"/>
            <c:dispRSqr val="1"/>
            <c:dispEq val="1"/>
            <c:trendlineLbl>
              <c:layout>
                <c:manualLayout>
                  <c:x val="4.7987751531058888E-4"/>
                  <c:y val="0.25666447944006998"/>
                </c:manualLayout>
              </c:layout>
              <c:numFmt formatCode="General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/>
                  </a:solidFill>
                </a:ln>
              </c:spPr>
            </c:trendlineLbl>
          </c:trendline>
          <c:cat>
            <c:numRef>
              <c:f>Trubel!$A$2:$A$11</c:f>
              <c:numCache>
                <c:formatCode>m/d/yyyy</c:formatCode>
                <c:ptCount val="10"/>
                <c:pt idx="0">
                  <c:v>40084</c:v>
                </c:pt>
                <c:pt idx="1">
                  <c:v>40109</c:v>
                </c:pt>
                <c:pt idx="2">
                  <c:v>40112</c:v>
                </c:pt>
                <c:pt idx="3">
                  <c:v>40140</c:v>
                </c:pt>
                <c:pt idx="4">
                  <c:v>40162</c:v>
                </c:pt>
                <c:pt idx="5">
                  <c:v>40203</c:v>
                </c:pt>
                <c:pt idx="6">
                  <c:v>40220</c:v>
                </c:pt>
                <c:pt idx="7">
                  <c:v>40259</c:v>
                </c:pt>
                <c:pt idx="8">
                  <c:v>40270</c:v>
                </c:pt>
                <c:pt idx="9">
                  <c:v>40322</c:v>
                </c:pt>
              </c:numCache>
            </c:numRef>
          </c:cat>
          <c:val>
            <c:numRef>
              <c:f>Trubel!$I$2:$I$11</c:f>
              <c:numCache>
                <c:formatCode>0.00</c:formatCode>
                <c:ptCount val="10"/>
                <c:pt idx="0">
                  <c:v>0.86</c:v>
                </c:pt>
                <c:pt idx="1">
                  <c:v>0.72</c:v>
                </c:pt>
                <c:pt idx="2">
                  <c:v>0.36</c:v>
                </c:pt>
                <c:pt idx="3">
                  <c:v>1.8</c:v>
                </c:pt>
                <c:pt idx="4">
                  <c:v>0.95</c:v>
                </c:pt>
                <c:pt idx="5">
                  <c:v>1.1200000000000001</c:v>
                </c:pt>
                <c:pt idx="6">
                  <c:v>2.29</c:v>
                </c:pt>
                <c:pt idx="7">
                  <c:v>1.06</c:v>
                </c:pt>
                <c:pt idx="8">
                  <c:v>1.26</c:v>
                </c:pt>
                <c:pt idx="9">
                  <c:v>0.83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1611264"/>
        <c:axId val="131613056"/>
      </c:lineChart>
      <c:dateAx>
        <c:axId val="131611264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31613056"/>
        <c:crosses val="autoZero"/>
        <c:auto val="1"/>
        <c:lblOffset val="100"/>
        <c:baseTimeUnit val="days"/>
      </c:dateAx>
      <c:valAx>
        <c:axId val="1316130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 i="0"/>
                  <a:t>Nitrate/Nitrite (mg/L)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1316112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Trubel!$B$2</c:f>
          <c:strCache>
            <c:ptCount val="1"/>
            <c:pt idx="0">
              <c:v>Trubel/Tickle Cr.</c:v>
            </c:pt>
          </c:strCache>
        </c:strRef>
      </c:tx>
      <c:overlay val="0"/>
      <c:txPr>
        <a:bodyPr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Trubel!$J$1</c:f>
              <c:strCache>
                <c:ptCount val="1"/>
                <c:pt idx="0">
                  <c:v>TSS mg/L</c:v>
                </c:pt>
              </c:strCache>
            </c:strRef>
          </c:tx>
          <c:dLbls>
            <c:delete val="1"/>
          </c:dLbls>
          <c:trendline>
            <c:trendlineType val="linear"/>
            <c:dispRSqr val="1"/>
            <c:dispEq val="1"/>
            <c:trendlineLbl>
              <c:layout>
                <c:manualLayout>
                  <c:x val="-0.18288298337707848"/>
                  <c:y val="-0.24431722076407172"/>
                </c:manualLayout>
              </c:layout>
              <c:numFmt formatCode="General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/>
                  </a:solidFill>
                </a:ln>
              </c:spPr>
            </c:trendlineLbl>
          </c:trendline>
          <c:cat>
            <c:numRef>
              <c:f>Trubel!$A$2:$A$11</c:f>
              <c:numCache>
                <c:formatCode>m/d/yyyy</c:formatCode>
                <c:ptCount val="10"/>
                <c:pt idx="0">
                  <c:v>40084</c:v>
                </c:pt>
                <c:pt idx="1">
                  <c:v>40109</c:v>
                </c:pt>
                <c:pt idx="2">
                  <c:v>40112</c:v>
                </c:pt>
                <c:pt idx="3">
                  <c:v>40140</c:v>
                </c:pt>
                <c:pt idx="4">
                  <c:v>40162</c:v>
                </c:pt>
                <c:pt idx="5">
                  <c:v>40203</c:v>
                </c:pt>
                <c:pt idx="6">
                  <c:v>40220</c:v>
                </c:pt>
                <c:pt idx="7">
                  <c:v>40259</c:v>
                </c:pt>
                <c:pt idx="8">
                  <c:v>40270</c:v>
                </c:pt>
                <c:pt idx="9">
                  <c:v>40322</c:v>
                </c:pt>
              </c:numCache>
            </c:numRef>
          </c:cat>
          <c:val>
            <c:numRef>
              <c:f>Trubel!$J$2:$J$11</c:f>
              <c:numCache>
                <c:formatCode>0.0</c:formatCode>
                <c:ptCount val="10"/>
                <c:pt idx="0">
                  <c:v>2.8</c:v>
                </c:pt>
                <c:pt idx="1">
                  <c:v>28</c:v>
                </c:pt>
                <c:pt idx="2">
                  <c:v>138</c:v>
                </c:pt>
                <c:pt idx="3">
                  <c:v>2.2000000000000002</c:v>
                </c:pt>
                <c:pt idx="4">
                  <c:v>11</c:v>
                </c:pt>
                <c:pt idx="5">
                  <c:v>3</c:v>
                </c:pt>
                <c:pt idx="6">
                  <c:v>7</c:v>
                </c:pt>
                <c:pt idx="7">
                  <c:v>4.8</c:v>
                </c:pt>
                <c:pt idx="8">
                  <c:v>5.6</c:v>
                </c:pt>
                <c:pt idx="9">
                  <c:v>4.5999999999999996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1642496"/>
        <c:axId val="131644032"/>
      </c:lineChart>
      <c:dateAx>
        <c:axId val="131642496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31644032"/>
        <c:crosses val="autoZero"/>
        <c:auto val="1"/>
        <c:lblOffset val="100"/>
        <c:baseTimeUnit val="days"/>
      </c:dateAx>
      <c:valAx>
        <c:axId val="1316440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 i="0"/>
                  <a:t>Total</a:t>
                </a:r>
                <a:r>
                  <a:rPr lang="en-US" i="0" baseline="0"/>
                  <a:t> Suspended Solids</a:t>
                </a:r>
                <a:r>
                  <a:rPr lang="en-US" i="0"/>
                  <a:t> (mg/L)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crossAx val="1316424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2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4.xml"/><Relationship Id="rId3" Type="http://schemas.openxmlformats.org/officeDocument/2006/relationships/chart" Target="../charts/chart19.xml"/><Relationship Id="rId7" Type="http://schemas.openxmlformats.org/officeDocument/2006/relationships/chart" Target="../charts/chart23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6" Type="http://schemas.openxmlformats.org/officeDocument/2006/relationships/chart" Target="../charts/chart22.xml"/><Relationship Id="rId5" Type="http://schemas.openxmlformats.org/officeDocument/2006/relationships/chart" Target="../charts/chart21.xml"/><Relationship Id="rId4" Type="http://schemas.openxmlformats.org/officeDocument/2006/relationships/chart" Target="../charts/chart20.xml"/></Relationships>
</file>

<file path=xl/drawings/_rels/drawing2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2.xml"/><Relationship Id="rId3" Type="http://schemas.openxmlformats.org/officeDocument/2006/relationships/chart" Target="../charts/chart27.xml"/><Relationship Id="rId7" Type="http://schemas.openxmlformats.org/officeDocument/2006/relationships/chart" Target="../charts/chart31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5" Type="http://schemas.openxmlformats.org/officeDocument/2006/relationships/chart" Target="../charts/chart29.xml"/><Relationship Id="rId4" Type="http://schemas.openxmlformats.org/officeDocument/2006/relationships/chart" Target="../charts/chart28.xml"/></Relationships>
</file>

<file path=xl/drawings/_rels/drawing2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0.xml"/><Relationship Id="rId3" Type="http://schemas.openxmlformats.org/officeDocument/2006/relationships/chart" Target="../charts/chart35.xml"/><Relationship Id="rId7" Type="http://schemas.openxmlformats.org/officeDocument/2006/relationships/chart" Target="../charts/chart39.xml"/><Relationship Id="rId2" Type="http://schemas.openxmlformats.org/officeDocument/2006/relationships/chart" Target="../charts/chart34.xml"/><Relationship Id="rId1" Type="http://schemas.openxmlformats.org/officeDocument/2006/relationships/chart" Target="../charts/chart33.xml"/><Relationship Id="rId6" Type="http://schemas.openxmlformats.org/officeDocument/2006/relationships/chart" Target="../charts/chart38.xml"/><Relationship Id="rId5" Type="http://schemas.openxmlformats.org/officeDocument/2006/relationships/chart" Target="../charts/chart37.xml"/><Relationship Id="rId4" Type="http://schemas.openxmlformats.org/officeDocument/2006/relationships/chart" Target="../charts/chart36.xml"/></Relationships>
</file>

<file path=xl/drawings/_rels/drawing2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8.xml"/><Relationship Id="rId3" Type="http://schemas.openxmlformats.org/officeDocument/2006/relationships/chart" Target="../charts/chart43.xml"/><Relationship Id="rId7" Type="http://schemas.openxmlformats.org/officeDocument/2006/relationships/chart" Target="../charts/chart47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6" Type="http://schemas.openxmlformats.org/officeDocument/2006/relationships/chart" Target="../charts/chart46.xml"/><Relationship Id="rId5" Type="http://schemas.openxmlformats.org/officeDocument/2006/relationships/chart" Target="../charts/chart45.xml"/><Relationship Id="rId4" Type="http://schemas.openxmlformats.org/officeDocument/2006/relationships/chart" Target="../charts/chart44.xml"/></Relationships>
</file>

<file path=xl/drawings/_rels/drawing2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6.xml"/><Relationship Id="rId3" Type="http://schemas.openxmlformats.org/officeDocument/2006/relationships/chart" Target="../charts/chart51.xml"/><Relationship Id="rId7" Type="http://schemas.openxmlformats.org/officeDocument/2006/relationships/chart" Target="../charts/chart55.xml"/><Relationship Id="rId2" Type="http://schemas.openxmlformats.org/officeDocument/2006/relationships/chart" Target="../charts/chart50.xml"/><Relationship Id="rId1" Type="http://schemas.openxmlformats.org/officeDocument/2006/relationships/chart" Target="../charts/chart49.xml"/><Relationship Id="rId6" Type="http://schemas.openxmlformats.org/officeDocument/2006/relationships/chart" Target="../charts/chart54.xml"/><Relationship Id="rId5" Type="http://schemas.openxmlformats.org/officeDocument/2006/relationships/chart" Target="../charts/chart53.xml"/><Relationship Id="rId4" Type="http://schemas.openxmlformats.org/officeDocument/2006/relationships/chart" Target="../charts/chart52.xml"/></Relationships>
</file>

<file path=xl/drawings/_rels/drawing3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4.xml"/><Relationship Id="rId3" Type="http://schemas.openxmlformats.org/officeDocument/2006/relationships/chart" Target="../charts/chart59.xml"/><Relationship Id="rId7" Type="http://schemas.openxmlformats.org/officeDocument/2006/relationships/chart" Target="../charts/chart63.xml"/><Relationship Id="rId2" Type="http://schemas.openxmlformats.org/officeDocument/2006/relationships/chart" Target="../charts/chart58.xml"/><Relationship Id="rId1" Type="http://schemas.openxmlformats.org/officeDocument/2006/relationships/chart" Target="../charts/chart57.xml"/><Relationship Id="rId6" Type="http://schemas.openxmlformats.org/officeDocument/2006/relationships/chart" Target="../charts/chart62.xml"/><Relationship Id="rId5" Type="http://schemas.openxmlformats.org/officeDocument/2006/relationships/chart" Target="../charts/chart61.xml"/><Relationship Id="rId4" Type="http://schemas.openxmlformats.org/officeDocument/2006/relationships/chart" Target="../charts/chart60.xml"/></Relationships>
</file>

<file path=xl/drawings/_rels/drawing3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2.xml"/><Relationship Id="rId3" Type="http://schemas.openxmlformats.org/officeDocument/2006/relationships/chart" Target="../charts/chart67.xml"/><Relationship Id="rId7" Type="http://schemas.openxmlformats.org/officeDocument/2006/relationships/chart" Target="../charts/chart71.xml"/><Relationship Id="rId2" Type="http://schemas.openxmlformats.org/officeDocument/2006/relationships/chart" Target="../charts/chart66.xml"/><Relationship Id="rId1" Type="http://schemas.openxmlformats.org/officeDocument/2006/relationships/chart" Target="../charts/chart65.xml"/><Relationship Id="rId6" Type="http://schemas.openxmlformats.org/officeDocument/2006/relationships/chart" Target="../charts/chart70.xml"/><Relationship Id="rId5" Type="http://schemas.openxmlformats.org/officeDocument/2006/relationships/chart" Target="../charts/chart69.xml"/><Relationship Id="rId4" Type="http://schemas.openxmlformats.org/officeDocument/2006/relationships/chart" Target="../charts/chart68.xml"/></Relationships>
</file>

<file path=xl/drawings/_rels/drawing3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0.xml"/><Relationship Id="rId3" Type="http://schemas.openxmlformats.org/officeDocument/2006/relationships/chart" Target="../charts/chart75.xml"/><Relationship Id="rId7" Type="http://schemas.openxmlformats.org/officeDocument/2006/relationships/chart" Target="../charts/chart79.xml"/><Relationship Id="rId2" Type="http://schemas.openxmlformats.org/officeDocument/2006/relationships/chart" Target="../charts/chart74.xml"/><Relationship Id="rId1" Type="http://schemas.openxmlformats.org/officeDocument/2006/relationships/chart" Target="../charts/chart73.xml"/><Relationship Id="rId6" Type="http://schemas.openxmlformats.org/officeDocument/2006/relationships/chart" Target="../charts/chart78.xml"/><Relationship Id="rId5" Type="http://schemas.openxmlformats.org/officeDocument/2006/relationships/chart" Target="../charts/chart77.xml"/><Relationship Id="rId4" Type="http://schemas.openxmlformats.org/officeDocument/2006/relationships/chart" Target="../charts/chart76.xml"/></Relationships>
</file>

<file path=xl/drawings/_rels/drawing3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8.xml"/><Relationship Id="rId3" Type="http://schemas.openxmlformats.org/officeDocument/2006/relationships/chart" Target="../charts/chart83.xml"/><Relationship Id="rId7" Type="http://schemas.openxmlformats.org/officeDocument/2006/relationships/chart" Target="../charts/chart87.xml"/><Relationship Id="rId2" Type="http://schemas.openxmlformats.org/officeDocument/2006/relationships/chart" Target="../charts/chart82.xml"/><Relationship Id="rId1" Type="http://schemas.openxmlformats.org/officeDocument/2006/relationships/chart" Target="../charts/chart81.xml"/><Relationship Id="rId6" Type="http://schemas.openxmlformats.org/officeDocument/2006/relationships/chart" Target="../charts/chart86.xml"/><Relationship Id="rId5" Type="http://schemas.openxmlformats.org/officeDocument/2006/relationships/chart" Target="../charts/chart85.xml"/><Relationship Id="rId4" Type="http://schemas.openxmlformats.org/officeDocument/2006/relationships/chart" Target="../charts/chart84.xml"/></Relationships>
</file>

<file path=xl/drawings/_rels/drawing3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6.xml"/><Relationship Id="rId3" Type="http://schemas.openxmlformats.org/officeDocument/2006/relationships/chart" Target="../charts/chart91.xml"/><Relationship Id="rId7" Type="http://schemas.openxmlformats.org/officeDocument/2006/relationships/chart" Target="../charts/chart95.xml"/><Relationship Id="rId2" Type="http://schemas.openxmlformats.org/officeDocument/2006/relationships/chart" Target="../charts/chart90.xml"/><Relationship Id="rId1" Type="http://schemas.openxmlformats.org/officeDocument/2006/relationships/chart" Target="../charts/chart89.xml"/><Relationship Id="rId6" Type="http://schemas.openxmlformats.org/officeDocument/2006/relationships/chart" Target="../charts/chart94.xml"/><Relationship Id="rId5" Type="http://schemas.openxmlformats.org/officeDocument/2006/relationships/chart" Target="../charts/chart93.xml"/><Relationship Id="rId4" Type="http://schemas.openxmlformats.org/officeDocument/2006/relationships/chart" Target="../charts/chart9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9525</xdr:colOff>
      <xdr:row>0</xdr:row>
      <xdr:rowOff>104775</xdr:rowOff>
    </xdr:from>
    <xdr:to>
      <xdr:col>32</xdr:col>
      <xdr:colOff>561975</xdr:colOff>
      <xdr:row>31</xdr:row>
      <xdr:rowOff>152400</xdr:rowOff>
    </xdr:to>
    <xdr:graphicFrame macro="">
      <xdr:nvGraphicFramePr>
        <xdr:cNvPr id="512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133350</xdr:colOff>
      <xdr:row>0</xdr:row>
      <xdr:rowOff>104775</xdr:rowOff>
    </xdr:from>
    <xdr:to>
      <xdr:col>16</xdr:col>
      <xdr:colOff>600075</xdr:colOff>
      <xdr:row>32</xdr:row>
      <xdr:rowOff>0</xdr:rowOff>
    </xdr:to>
    <xdr:graphicFrame macro="">
      <xdr:nvGraphicFramePr>
        <xdr:cNvPr id="5127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10</xdr:col>
      <xdr:colOff>85725</xdr:colOff>
      <xdr:row>7</xdr:row>
      <xdr:rowOff>19050</xdr:rowOff>
    </xdr:from>
    <xdr:ext cx="951799" cy="280205"/>
    <xdr:sp macro="" textlink="">
      <xdr:nvSpPr>
        <xdr:cNvPr id="4" name="TextBox 3"/>
        <xdr:cNvSpPr txBox="1"/>
      </xdr:nvSpPr>
      <xdr:spPr>
        <a:xfrm>
          <a:off x="6181725" y="1152525"/>
          <a:ext cx="951799" cy="280205"/>
        </a:xfrm>
        <a:prstGeom prst="rect">
          <a:avLst/>
        </a:prstGeom>
        <a:solidFill>
          <a:schemeClr val="bg1"/>
        </a:solidFill>
        <a:ln>
          <a:solidFill>
            <a:schemeClr val="dk1">
              <a:shade val="95000"/>
              <a:satMod val="10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200" b="1"/>
            <a:t>Tickle Creek</a:t>
          </a:r>
        </a:p>
      </xdr:txBody>
    </xdr:sp>
    <xdr:clientData/>
  </xdr:oneCellAnchor>
  <xdr:oneCellAnchor>
    <xdr:from>
      <xdr:col>6</xdr:col>
      <xdr:colOff>28575</xdr:colOff>
      <xdr:row>7</xdr:row>
      <xdr:rowOff>28575</xdr:rowOff>
    </xdr:from>
    <xdr:ext cx="1645194" cy="280205"/>
    <xdr:sp macro="" textlink="">
      <xdr:nvSpPr>
        <xdr:cNvPr id="5" name="TextBox 4"/>
        <xdr:cNvSpPr txBox="1"/>
      </xdr:nvSpPr>
      <xdr:spPr>
        <a:xfrm>
          <a:off x="3686175" y="1162050"/>
          <a:ext cx="1645194" cy="280205"/>
        </a:xfrm>
        <a:prstGeom prst="rect">
          <a:avLst/>
        </a:prstGeom>
        <a:solidFill>
          <a:schemeClr val="bg1"/>
        </a:solidFill>
        <a:ln>
          <a:solidFill>
            <a:schemeClr val="dk1">
              <a:shade val="95000"/>
              <a:satMod val="10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200" b="1"/>
            <a:t>North Fork Deep Creek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47624</xdr:rowOff>
    </xdr:from>
    <xdr:to>
      <xdr:col>15</xdr:col>
      <xdr:colOff>600074</xdr:colOff>
      <xdr:row>31</xdr:row>
      <xdr:rowOff>161924</xdr:rowOff>
    </xdr:to>
    <xdr:graphicFrame macro="">
      <xdr:nvGraphicFramePr>
        <xdr:cNvPr id="1024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609599</xdr:colOff>
      <xdr:row>0</xdr:row>
      <xdr:rowOff>19049</xdr:rowOff>
    </xdr:from>
    <xdr:to>
      <xdr:col>35</xdr:col>
      <xdr:colOff>9524</xdr:colOff>
      <xdr:row>31</xdr:row>
      <xdr:rowOff>152399</xdr:rowOff>
    </xdr:to>
    <xdr:graphicFrame macro="">
      <xdr:nvGraphicFramePr>
        <xdr:cNvPr id="1024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0.2395</cdr:x>
      <cdr:y>0.10575</cdr:y>
    </cdr:from>
    <cdr:to>
      <cdr:x>0.25778</cdr:x>
      <cdr:y>0.19497</cdr:y>
    </cdr:to>
    <cdr:sp macro="" textlink="">
      <cdr:nvSpPr>
        <cdr:cNvPr id="2" name="Straight Arrow Connector 1"/>
        <cdr:cNvSpPr/>
      </cdr:nvSpPr>
      <cdr:spPr>
        <a:xfrm xmlns:a="http://schemas.openxmlformats.org/drawingml/2006/main" rot="16200000" flipV="1">
          <a:off x="2193693" y="682881"/>
          <a:ext cx="458053" cy="178121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ysClr val="windowText" lastClr="000000"/>
          </a:solidFill>
          <a:prstDash val="solid"/>
          <a:tailEnd type="arrow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0.25008</cdr:x>
      <cdr:y>0.13922</cdr:y>
    </cdr:from>
    <cdr:to>
      <cdr:x>0.29815</cdr:x>
      <cdr:y>0.19616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436751" y="714756"/>
          <a:ext cx="468398" cy="29232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rgbClr val="000000"/>
          </a:solidFill>
        </a:ln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100"/>
            <a:t>1000</a:t>
          </a:r>
        </a:p>
      </cdr:txBody>
    </cdr:sp>
  </cdr:relSizeAnchor>
  <cdr:relSizeAnchor xmlns:cdr="http://schemas.openxmlformats.org/drawingml/2006/chartDrawing">
    <cdr:from>
      <cdr:x>0.54334</cdr:x>
      <cdr:y>0.08939</cdr:y>
    </cdr:from>
    <cdr:to>
      <cdr:x>0.54334</cdr:x>
      <cdr:y>0.74513</cdr:y>
    </cdr:to>
    <cdr:sp macro="" textlink="">
      <cdr:nvSpPr>
        <cdr:cNvPr id="4" name="Straight Connector 3"/>
        <cdr:cNvSpPr/>
      </cdr:nvSpPr>
      <cdr:spPr>
        <a:xfrm xmlns:a="http://schemas.openxmlformats.org/drawingml/2006/main" rot="5400000">
          <a:off x="3611035" y="2142213"/>
          <a:ext cx="336653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5400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0.31085</cdr:x>
      <cdr:y>0.17625</cdr:y>
    </cdr:from>
    <cdr:to>
      <cdr:x>0.47969</cdr:x>
      <cdr:y>0.23083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3028950" y="904875"/>
          <a:ext cx="1645209" cy="28018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>
              <a:shade val="95000"/>
              <a:satMod val="105000"/>
            </a:sysClr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n-US" sz="1200" b="1"/>
            <a:t>North Fork Deep Creek</a:t>
          </a:r>
        </a:p>
      </cdr:txBody>
    </cdr:sp>
  </cdr:relSizeAnchor>
  <cdr:relSizeAnchor xmlns:cdr="http://schemas.openxmlformats.org/drawingml/2006/chartDrawing">
    <cdr:from>
      <cdr:x>0.61681</cdr:x>
      <cdr:y>0.17811</cdr:y>
    </cdr:from>
    <cdr:to>
      <cdr:x>0.71394</cdr:x>
      <cdr:y>0.23356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6010275" y="914400"/>
          <a:ext cx="946383" cy="28469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>
              <a:shade val="95000"/>
              <a:satMod val="105000"/>
            </a:sysClr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n-US" sz="1200" b="1"/>
            <a:t>Tickle Creek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0.60315</cdr:x>
      <cdr:y>0.14418</cdr:y>
    </cdr:from>
    <cdr:to>
      <cdr:x>0.60315</cdr:x>
      <cdr:y>0.72458</cdr:y>
    </cdr:to>
    <cdr:sp macro="" textlink="">
      <cdr:nvSpPr>
        <cdr:cNvPr id="3" name="Straight Connector 2"/>
        <cdr:cNvSpPr/>
      </cdr:nvSpPr>
      <cdr:spPr>
        <a:xfrm xmlns:a="http://schemas.openxmlformats.org/drawingml/2006/main" rot="5400000">
          <a:off x="4760902" y="2238378"/>
          <a:ext cx="299084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5400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0.67309</cdr:x>
      <cdr:y>0.19593</cdr:y>
    </cdr:from>
    <cdr:to>
      <cdr:x>0.76433</cdr:x>
      <cdr:y>0.25118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6981825" y="1009650"/>
          <a:ext cx="946383" cy="28469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>
              <a:shade val="95000"/>
              <a:satMod val="105000"/>
            </a:sysClr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n-US" sz="1200" b="1"/>
            <a:t>Tickle Creek</a:t>
          </a:r>
        </a:p>
      </cdr:txBody>
    </cdr:sp>
  </cdr:relSizeAnchor>
  <cdr:relSizeAnchor xmlns:cdr="http://schemas.openxmlformats.org/drawingml/2006/chartDrawing">
    <cdr:from>
      <cdr:x>0.37557</cdr:x>
      <cdr:y>0.19778</cdr:y>
    </cdr:from>
    <cdr:to>
      <cdr:x>0.53418</cdr:x>
      <cdr:y>0.25216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3895725" y="1019175"/>
          <a:ext cx="1645209" cy="28018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>
              <a:shade val="95000"/>
              <a:satMod val="105000"/>
            </a:sysClr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n-US" sz="1200" b="1"/>
            <a:t>North Fork Deep Creek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28574</xdr:colOff>
      <xdr:row>0</xdr:row>
      <xdr:rowOff>66675</xdr:rowOff>
    </xdr:from>
    <xdr:to>
      <xdr:col>34</xdr:col>
      <xdr:colOff>609599</xdr:colOff>
      <xdr:row>32</xdr:row>
      <xdr:rowOff>28575</xdr:rowOff>
    </xdr:to>
    <xdr:graphicFrame macro="">
      <xdr:nvGraphicFramePr>
        <xdr:cNvPr id="1126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400050</xdr:colOff>
      <xdr:row>4</xdr:row>
      <xdr:rowOff>76200</xdr:rowOff>
    </xdr:from>
    <xdr:to>
      <xdr:col>10</xdr:col>
      <xdr:colOff>533400</xdr:colOff>
      <xdr:row>10</xdr:row>
      <xdr:rowOff>38100</xdr:rowOff>
    </xdr:to>
    <xdr:sp macro="" textlink="">
      <xdr:nvSpPr>
        <xdr:cNvPr id="11270" name="Rectangle 6" descr="Wide downward diagonal"/>
        <xdr:cNvSpPr>
          <a:spLocks noChangeArrowheads="1"/>
        </xdr:cNvSpPr>
      </xdr:nvSpPr>
      <xdr:spPr bwMode="auto">
        <a:xfrm>
          <a:off x="1009650" y="723900"/>
          <a:ext cx="5619750" cy="933450"/>
        </a:xfrm>
        <a:prstGeom prst="rect">
          <a:avLst/>
        </a:prstGeom>
        <a:pattFill prst="wdDnDiag">
          <a:fgClr>
            <a:srgbClr val="CCFFCC">
              <a:alpha val="49001"/>
            </a:srgbClr>
          </a:fgClr>
          <a:bgClr>
            <a:srgbClr val="FFFFFF">
              <a:alpha val="49001"/>
            </a:srgbClr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15</xdr:col>
      <xdr:colOff>590550</xdr:colOff>
      <xdr:row>31</xdr:row>
      <xdr:rowOff>142875</xdr:rowOff>
    </xdr:to>
    <xdr:graphicFrame macro="">
      <xdr:nvGraphicFramePr>
        <xdr:cNvPr id="1126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0.58786</cdr:x>
      <cdr:y>0.1463</cdr:y>
    </cdr:from>
    <cdr:to>
      <cdr:x>0.58786</cdr:x>
      <cdr:y>0.72778</cdr:y>
    </cdr:to>
    <cdr:sp macro="" textlink="">
      <cdr:nvSpPr>
        <cdr:cNvPr id="2" name="Straight Connector 1"/>
        <cdr:cNvSpPr/>
      </cdr:nvSpPr>
      <cdr:spPr>
        <a:xfrm xmlns:a="http://schemas.openxmlformats.org/drawingml/2006/main" rot="5400000">
          <a:off x="4579927" y="2247905"/>
          <a:ext cx="299084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5400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0.65622</cdr:x>
      <cdr:y>0.22593</cdr:y>
    </cdr:from>
    <cdr:to>
      <cdr:x>0.7478</cdr:x>
      <cdr:y>0.28128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6781800" y="1162050"/>
          <a:ext cx="946383" cy="28469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>
              <a:shade val="95000"/>
              <a:satMod val="105000"/>
            </a:sysClr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n-US" sz="1200" b="1"/>
            <a:t>Tickle Creek</a:t>
          </a:r>
        </a:p>
      </cdr:txBody>
    </cdr:sp>
  </cdr:relSizeAnchor>
  <cdr:relSizeAnchor xmlns:cdr="http://schemas.openxmlformats.org/drawingml/2006/chartDrawing">
    <cdr:from>
      <cdr:x>0.3576</cdr:x>
      <cdr:y>0.22407</cdr:y>
    </cdr:from>
    <cdr:to>
      <cdr:x>0.5168</cdr:x>
      <cdr:y>0.27855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3695700" y="1152525"/>
          <a:ext cx="1645209" cy="28018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>
              <a:shade val="95000"/>
              <a:satMod val="105000"/>
            </a:sysClr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n-US" sz="1200" b="1"/>
            <a:t>North Fork Deep Creek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0.55703</cdr:x>
      <cdr:y>0.13469</cdr:y>
    </cdr:from>
    <cdr:to>
      <cdr:x>0.55703</cdr:x>
      <cdr:y>0.71402</cdr:y>
    </cdr:to>
    <cdr:sp macro="" textlink="">
      <cdr:nvSpPr>
        <cdr:cNvPr id="3" name="Straight Connector 2"/>
        <cdr:cNvSpPr/>
      </cdr:nvSpPr>
      <cdr:spPr>
        <a:xfrm xmlns:a="http://schemas.openxmlformats.org/drawingml/2006/main" rot="5400000">
          <a:off x="3884602" y="2190754"/>
          <a:ext cx="299084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5400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0.32446</cdr:x>
      <cdr:y>0.22325</cdr:y>
    </cdr:from>
    <cdr:to>
      <cdr:x>0.4948</cdr:x>
      <cdr:y>0.27752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3133725" y="1152525"/>
          <a:ext cx="1645209" cy="28018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>
              <a:shade val="95000"/>
              <a:satMod val="105000"/>
            </a:sysClr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/>
            <a:t>North Fork Deep Creek</a:t>
          </a:r>
        </a:p>
      </cdr:txBody>
    </cdr:sp>
  </cdr:relSizeAnchor>
  <cdr:relSizeAnchor xmlns:cdr="http://schemas.openxmlformats.org/drawingml/2006/chartDrawing">
    <cdr:from>
      <cdr:x>0.61933</cdr:x>
      <cdr:y>0.22878</cdr:y>
    </cdr:from>
    <cdr:to>
      <cdr:x>0.71732</cdr:x>
      <cdr:y>0.28393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5981700" y="1181100"/>
          <a:ext cx="946383" cy="28469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>
              <a:shade val="95000"/>
              <a:satMod val="105000"/>
            </a:sysClr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n-US" sz="1200" b="1"/>
            <a:t>Tickle Creek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9525</xdr:colOff>
      <xdr:row>0</xdr:row>
      <xdr:rowOff>28575</xdr:rowOff>
    </xdr:from>
    <xdr:to>
      <xdr:col>34</xdr:col>
      <xdr:colOff>600075</xdr:colOff>
      <xdr:row>32</xdr:row>
      <xdr:rowOff>28575</xdr:rowOff>
    </xdr:to>
    <xdr:graphicFrame macro="">
      <xdr:nvGraphicFramePr>
        <xdr:cNvPr id="1229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0</xdr:row>
      <xdr:rowOff>28576</xdr:rowOff>
    </xdr:from>
    <xdr:to>
      <xdr:col>15</xdr:col>
      <xdr:colOff>600075</xdr:colOff>
      <xdr:row>31</xdr:row>
      <xdr:rowOff>152401</xdr:rowOff>
    </xdr:to>
    <xdr:graphicFrame macro="">
      <xdr:nvGraphicFramePr>
        <xdr:cNvPr id="1229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0.57904</cdr:x>
      <cdr:y>0.15809</cdr:y>
    </cdr:from>
    <cdr:to>
      <cdr:x>0.57904</cdr:x>
      <cdr:y>0.75368</cdr:y>
    </cdr:to>
    <cdr:sp macro="" textlink="">
      <cdr:nvSpPr>
        <cdr:cNvPr id="2" name="Straight Connector 1"/>
        <cdr:cNvSpPr/>
      </cdr:nvSpPr>
      <cdr:spPr>
        <a:xfrm xmlns:a="http://schemas.openxmlformats.org/drawingml/2006/main" rot="5400000">
          <a:off x="4446580" y="2362208"/>
          <a:ext cx="308609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5400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0.64825</cdr:x>
      <cdr:y>0.24449</cdr:y>
    </cdr:from>
    <cdr:to>
      <cdr:x>0.73974</cdr:x>
      <cdr:y>0.29943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6705600" y="1266825"/>
          <a:ext cx="946383" cy="28469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>
              <a:shade val="95000"/>
              <a:satMod val="105000"/>
            </a:sysClr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n-US" sz="1200" b="1"/>
            <a:t>Tickle Creek</a:t>
          </a:r>
        </a:p>
      </cdr:txBody>
    </cdr:sp>
  </cdr:relSizeAnchor>
  <cdr:relSizeAnchor xmlns:cdr="http://schemas.openxmlformats.org/drawingml/2006/chartDrawing">
    <cdr:from>
      <cdr:x>0.34991</cdr:x>
      <cdr:y>0.24081</cdr:y>
    </cdr:from>
    <cdr:to>
      <cdr:x>0.50896</cdr:x>
      <cdr:y>0.29488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3619500" y="1247775"/>
          <a:ext cx="1645209" cy="28018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>
              <a:shade val="95000"/>
              <a:satMod val="105000"/>
            </a:sysClr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n-US" sz="1200" b="1"/>
            <a:t>North Fork Deep Creek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0.56035</cdr:x>
      <cdr:y>0.09445</cdr:y>
    </cdr:from>
    <cdr:to>
      <cdr:x>0.56035</cdr:x>
      <cdr:y>0.69444</cdr:y>
    </cdr:to>
    <cdr:sp macro="" textlink="">
      <cdr:nvSpPr>
        <cdr:cNvPr id="3" name="Straight Connector 2"/>
        <cdr:cNvSpPr/>
      </cdr:nvSpPr>
      <cdr:spPr>
        <a:xfrm xmlns:a="http://schemas.openxmlformats.org/drawingml/2006/main" rot="5400000">
          <a:off x="3836980" y="2028832"/>
          <a:ext cx="308609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5400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0.33433</cdr:x>
      <cdr:y>0.27037</cdr:y>
    </cdr:from>
    <cdr:to>
      <cdr:x>0.50568</cdr:x>
      <cdr:y>0.32484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3209925" y="1390650"/>
          <a:ext cx="1645209" cy="28018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>
              <a:shade val="95000"/>
              <a:satMod val="105000"/>
            </a:sysClr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n-US" sz="1200" b="1"/>
            <a:t>North Fork Deep Creek</a:t>
          </a:r>
        </a:p>
      </cdr:txBody>
    </cdr:sp>
  </cdr:relSizeAnchor>
  <cdr:relSizeAnchor xmlns:cdr="http://schemas.openxmlformats.org/drawingml/2006/chartDrawing">
    <cdr:from>
      <cdr:x>0.72123</cdr:x>
      <cdr:y>0.27407</cdr:y>
    </cdr:from>
    <cdr:to>
      <cdr:x>0.8198</cdr:x>
      <cdr:y>0.32942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6924675" y="1409700"/>
          <a:ext cx="946383" cy="28469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>
              <a:shade val="95000"/>
              <a:satMod val="105000"/>
            </a:sysClr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n-US" sz="1200" b="1"/>
            <a:t>Tickle Creek</a:t>
          </a:r>
        </a:p>
      </cdr:txBody>
    </cdr:sp>
  </cdr:relSizeAnchor>
  <cdr:relSizeAnchor xmlns:cdr="http://schemas.openxmlformats.org/drawingml/2006/chartDrawing">
    <cdr:from>
      <cdr:x>0.29167</cdr:x>
      <cdr:y>0.12778</cdr:y>
    </cdr:from>
    <cdr:to>
      <cdr:x>0.31022</cdr:x>
      <cdr:y>0.21683</cdr:y>
    </cdr:to>
    <cdr:sp macro="" textlink="">
      <cdr:nvSpPr>
        <cdr:cNvPr id="6" name="Straight Arrow Connector 5"/>
        <cdr:cNvSpPr/>
      </cdr:nvSpPr>
      <cdr:spPr>
        <a:xfrm xmlns:a="http://schemas.openxmlformats.org/drawingml/2006/main" rot="16200000" flipV="1">
          <a:off x="2660406" y="797172"/>
          <a:ext cx="458031" cy="178140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ysClr val="windowText" lastClr="000000"/>
          </a:solidFill>
          <a:prstDash val="solid"/>
          <a:tailEnd type="arrow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0.30141</cdr:x>
      <cdr:y>0.1797</cdr:y>
    </cdr:from>
    <cdr:to>
      <cdr:x>0.3502</cdr:x>
      <cdr:y>0.23654</cdr:y>
    </cdr:to>
    <cdr:sp macro="" textlink="">
      <cdr:nvSpPr>
        <cdr:cNvPr id="7" name="TextBox 2"/>
        <cdr:cNvSpPr txBox="1"/>
      </cdr:nvSpPr>
      <cdr:spPr>
        <a:xfrm xmlns:a="http://schemas.openxmlformats.org/drawingml/2006/main">
          <a:off x="2893945" y="924310"/>
          <a:ext cx="468377" cy="29232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rgbClr val="000000"/>
          </a:solidFill>
        </a:ln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100"/>
            <a:t>11636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266699</xdr:colOff>
      <xdr:row>0</xdr:row>
      <xdr:rowOff>95249</xdr:rowOff>
    </xdr:from>
    <xdr:to>
      <xdr:col>15</xdr:col>
      <xdr:colOff>600074</xdr:colOff>
      <xdr:row>32</xdr:row>
      <xdr:rowOff>9524</xdr:rowOff>
    </xdr:to>
    <xdr:graphicFrame macro="">
      <xdr:nvGraphicFramePr>
        <xdr:cNvPr id="819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9524</xdr:colOff>
      <xdr:row>0</xdr:row>
      <xdr:rowOff>38100</xdr:rowOff>
    </xdr:from>
    <xdr:to>
      <xdr:col>34</xdr:col>
      <xdr:colOff>609599</xdr:colOff>
      <xdr:row>32</xdr:row>
      <xdr:rowOff>0</xdr:rowOff>
    </xdr:to>
    <xdr:graphicFrame macro="">
      <xdr:nvGraphicFramePr>
        <xdr:cNvPr id="819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0.59749</cdr:x>
      <cdr:y>0.09245</cdr:y>
    </cdr:from>
    <cdr:to>
      <cdr:x>0.59749</cdr:x>
      <cdr:y>0.74504</cdr:y>
    </cdr:to>
    <cdr:sp macro="" textlink="">
      <cdr:nvSpPr>
        <cdr:cNvPr id="2" name="Straight Connector 1"/>
        <cdr:cNvSpPr/>
      </cdr:nvSpPr>
      <cdr:spPr>
        <a:xfrm xmlns:a="http://schemas.openxmlformats.org/drawingml/2006/main" rot="5400000">
          <a:off x="3775840" y="2121920"/>
          <a:ext cx="3306869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5400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0.66562</cdr:x>
      <cdr:y>0.29699</cdr:y>
    </cdr:from>
    <cdr:to>
      <cdr:x>0.76977</cdr:x>
      <cdr:y>0.35318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6048375" y="1504950"/>
          <a:ext cx="946408" cy="28470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>
              <a:shade val="95000"/>
              <a:satMod val="105000"/>
            </a:sysClr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n-US" sz="1200" b="1"/>
            <a:t>Tickle Creek</a:t>
          </a:r>
        </a:p>
      </cdr:txBody>
    </cdr:sp>
  </cdr:relSizeAnchor>
  <cdr:relSizeAnchor xmlns:cdr="http://schemas.openxmlformats.org/drawingml/2006/chartDrawing">
    <cdr:from>
      <cdr:x>0.36059</cdr:x>
      <cdr:y>0.29699</cdr:y>
    </cdr:from>
    <cdr:to>
      <cdr:x>0.54165</cdr:x>
      <cdr:y>0.35229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276600" y="1504950"/>
          <a:ext cx="1645248" cy="28019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>
              <a:shade val="95000"/>
              <a:satMod val="105000"/>
            </a:sysClr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n-US" sz="1200" b="1"/>
            <a:t>North Fork Deep Creek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0.54656</cdr:x>
      <cdr:y>0.13832</cdr:y>
    </cdr:from>
    <cdr:to>
      <cdr:x>0.54656</cdr:x>
      <cdr:y>0.69159</cdr:y>
    </cdr:to>
    <cdr:sp macro="" textlink="">
      <cdr:nvSpPr>
        <cdr:cNvPr id="3" name="Straight Connector 2"/>
        <cdr:cNvSpPr/>
      </cdr:nvSpPr>
      <cdr:spPr>
        <a:xfrm xmlns:a="http://schemas.openxmlformats.org/drawingml/2006/main" rot="5400000">
          <a:off x="3770302" y="2114553"/>
          <a:ext cx="281939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5400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0.30653</cdr:x>
      <cdr:y>0.20187</cdr:y>
    </cdr:from>
    <cdr:to>
      <cdr:x>0.48013</cdr:x>
      <cdr:y>0.25685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2905125" y="1028700"/>
          <a:ext cx="1645209" cy="28018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>
              <a:shade val="95000"/>
              <a:satMod val="105000"/>
            </a:sysClr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n-US" sz="1200" b="1"/>
            <a:t>North Fork Deep Creek</a:t>
          </a:r>
        </a:p>
      </cdr:txBody>
    </cdr:sp>
  </cdr:relSizeAnchor>
  <cdr:relSizeAnchor xmlns:cdr="http://schemas.openxmlformats.org/drawingml/2006/chartDrawing">
    <cdr:from>
      <cdr:x>0.60704</cdr:x>
      <cdr:y>0.20187</cdr:y>
    </cdr:from>
    <cdr:to>
      <cdr:x>0.70689</cdr:x>
      <cdr:y>0.25774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5753100" y="1028700"/>
          <a:ext cx="946383" cy="28469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>
              <a:shade val="95000"/>
              <a:satMod val="105000"/>
            </a:sysClr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n-US" sz="1200" b="1"/>
            <a:t>Tickle Creek</a:t>
          </a: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0.66605</cdr:x>
      <cdr:y>0.20741</cdr:y>
    </cdr:from>
    <cdr:to>
      <cdr:x>0.75746</cdr:x>
      <cdr:y>0.26276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896100" y="1066800"/>
          <a:ext cx="946383" cy="28469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>
              <a:shade val="95000"/>
              <a:satMod val="105000"/>
            </a:sysClr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n-US" sz="1200" b="1"/>
            <a:t>Tickle Creek</a:t>
          </a:r>
        </a:p>
      </cdr:txBody>
    </cdr:sp>
  </cdr:relSizeAnchor>
  <cdr:relSizeAnchor xmlns:cdr="http://schemas.openxmlformats.org/drawingml/2006/chartDrawing">
    <cdr:from>
      <cdr:x>0.59138</cdr:x>
      <cdr:y>0.14445</cdr:y>
    </cdr:from>
    <cdr:to>
      <cdr:x>0.59138</cdr:x>
      <cdr:y>0.69259</cdr:y>
    </cdr:to>
    <cdr:sp macro="" textlink="">
      <cdr:nvSpPr>
        <cdr:cNvPr id="3" name="Straight Connector 2"/>
        <cdr:cNvSpPr/>
      </cdr:nvSpPr>
      <cdr:spPr>
        <a:xfrm xmlns:a="http://schemas.openxmlformats.org/drawingml/2006/main" rot="5400000">
          <a:off x="4713277" y="2152654"/>
          <a:ext cx="281939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5400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0.36155</cdr:x>
      <cdr:y>0.21296</cdr:y>
    </cdr:from>
    <cdr:to>
      <cdr:x>0.52045</cdr:x>
      <cdr:y>0.26744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3743325" y="1095375"/>
          <a:ext cx="1645209" cy="28018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>
              <a:shade val="95000"/>
              <a:satMod val="105000"/>
            </a:sysClr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n-US" sz="1200" b="1"/>
            <a:t>North Fork Deep Creek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9524</xdr:colOff>
      <xdr:row>0</xdr:row>
      <xdr:rowOff>38100</xdr:rowOff>
    </xdr:from>
    <xdr:to>
      <xdr:col>34</xdr:col>
      <xdr:colOff>571499</xdr:colOff>
      <xdr:row>31</xdr:row>
      <xdr:rowOff>142875</xdr:rowOff>
    </xdr:to>
    <xdr:graphicFrame macro="">
      <xdr:nvGraphicFramePr>
        <xdr:cNvPr id="614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76199</xdr:rowOff>
    </xdr:from>
    <xdr:to>
      <xdr:col>16</xdr:col>
      <xdr:colOff>0</xdr:colOff>
      <xdr:row>31</xdr:row>
      <xdr:rowOff>152399</xdr:rowOff>
    </xdr:to>
    <xdr:graphicFrame macro="">
      <xdr:nvGraphicFramePr>
        <xdr:cNvPr id="614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0.59357</cdr:x>
      <cdr:y>0.15428</cdr:y>
    </cdr:from>
    <cdr:to>
      <cdr:x>0.59357</cdr:x>
      <cdr:y>0.70446</cdr:y>
    </cdr:to>
    <cdr:sp macro="" textlink="">
      <cdr:nvSpPr>
        <cdr:cNvPr id="2" name="Straight Connector 1"/>
        <cdr:cNvSpPr/>
      </cdr:nvSpPr>
      <cdr:spPr>
        <a:xfrm xmlns:a="http://schemas.openxmlformats.org/drawingml/2006/main" rot="5400000">
          <a:off x="4713277" y="2200280"/>
          <a:ext cx="281939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5400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0.66851</cdr:x>
      <cdr:y>0.2342</cdr:y>
    </cdr:from>
    <cdr:to>
      <cdr:x>0.76026</cdr:x>
      <cdr:y>0.28976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6896100" y="1200150"/>
          <a:ext cx="946383" cy="28469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>
              <a:shade val="95000"/>
              <a:satMod val="105000"/>
            </a:sysClr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n-US" sz="1200" b="1"/>
            <a:t>Tickle Creek</a:t>
          </a:r>
        </a:p>
      </cdr:txBody>
    </cdr:sp>
  </cdr:relSizeAnchor>
  <cdr:relSizeAnchor xmlns:cdr="http://schemas.openxmlformats.org/drawingml/2006/chartDrawing">
    <cdr:from>
      <cdr:x>0.36473</cdr:x>
      <cdr:y>0.2342</cdr:y>
    </cdr:from>
    <cdr:to>
      <cdr:x>0.52422</cdr:x>
      <cdr:y>0.28888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3762375" y="1200150"/>
          <a:ext cx="1645209" cy="28018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>
              <a:shade val="95000"/>
              <a:satMod val="105000"/>
            </a:sysClr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n-US" sz="1200" b="1"/>
            <a:t>North Fork Deep Creek</a:t>
          </a: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0.54671</cdr:x>
      <cdr:y>0.13458</cdr:y>
    </cdr:from>
    <cdr:to>
      <cdr:x>0.54671</cdr:x>
      <cdr:y>0.68785</cdr:y>
    </cdr:to>
    <cdr:sp macro="" textlink="">
      <cdr:nvSpPr>
        <cdr:cNvPr id="2" name="Straight Connector 1"/>
        <cdr:cNvSpPr/>
      </cdr:nvSpPr>
      <cdr:spPr>
        <a:xfrm xmlns:a="http://schemas.openxmlformats.org/drawingml/2006/main" rot="5400000">
          <a:off x="3922702" y="2095504"/>
          <a:ext cx="281939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5400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0.34473</cdr:x>
      <cdr:y>0.22804</cdr:y>
    </cdr:from>
    <cdr:to>
      <cdr:x>0.5134</cdr:x>
      <cdr:y>0.28302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362368" y="1162057"/>
          <a:ext cx="1645139" cy="28017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>
              <a:shade val="95000"/>
              <a:satMod val="105000"/>
            </a:sysClr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/>
            <a:t>North Fork Deep Creek</a:t>
          </a:r>
        </a:p>
      </cdr:txBody>
    </cdr:sp>
  </cdr:relSizeAnchor>
  <cdr:relSizeAnchor xmlns:cdr="http://schemas.openxmlformats.org/drawingml/2006/chartDrawing">
    <cdr:from>
      <cdr:x>0.57226</cdr:x>
      <cdr:y>0.22804</cdr:y>
    </cdr:from>
    <cdr:to>
      <cdr:x>0.66929</cdr:x>
      <cdr:y>0.28391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5581607" y="1162052"/>
          <a:ext cx="946392" cy="28470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>
              <a:shade val="95000"/>
              <a:satMod val="105000"/>
            </a:sysClr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n-US" sz="1200" b="1"/>
            <a:t>Tickle Creek</a:t>
          </a:r>
        </a:p>
      </cdr:txBody>
    </cdr:sp>
  </cdr:relSizeAnchor>
  <cdr:relSizeAnchor xmlns:cdr="http://schemas.openxmlformats.org/drawingml/2006/chartDrawing">
    <cdr:from>
      <cdr:x>0.27051</cdr:x>
      <cdr:y>0.18131</cdr:y>
    </cdr:from>
    <cdr:to>
      <cdr:x>0.28877</cdr:x>
      <cdr:y>0.27119</cdr:y>
    </cdr:to>
    <cdr:sp macro="" textlink="">
      <cdr:nvSpPr>
        <cdr:cNvPr id="5" name="Straight Arrow Connector 4"/>
        <cdr:cNvSpPr/>
      </cdr:nvSpPr>
      <cdr:spPr>
        <a:xfrm xmlns:a="http://schemas.openxmlformats.org/drawingml/2006/main" rot="16200000" flipV="1">
          <a:off x="2498480" y="1063871"/>
          <a:ext cx="458031" cy="178140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ysClr val="windowText" lastClr="000000"/>
          </a:solidFill>
          <a:prstDash val="solid"/>
          <a:tailEnd type="arrow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0.27913</cdr:x>
      <cdr:y>0.22811</cdr:y>
    </cdr:from>
    <cdr:to>
      <cdr:x>0.31836</cdr:x>
      <cdr:y>0.28548</cdr:y>
    </cdr:to>
    <cdr:sp macro="" textlink="">
      <cdr:nvSpPr>
        <cdr:cNvPr id="6" name="TextBox 2"/>
        <cdr:cNvSpPr txBox="1"/>
      </cdr:nvSpPr>
      <cdr:spPr>
        <a:xfrm xmlns:a="http://schemas.openxmlformats.org/drawingml/2006/main">
          <a:off x="2722493" y="1162434"/>
          <a:ext cx="382657" cy="29232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rgbClr val="000000"/>
          </a:solidFill>
        </a:ln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100"/>
            <a:t>545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16</xdr:row>
      <xdr:rowOff>19050</xdr:rowOff>
    </xdr:from>
    <xdr:to>
      <xdr:col>3</xdr:col>
      <xdr:colOff>714375</xdr:colOff>
      <xdr:row>33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16</xdr:row>
      <xdr:rowOff>0</xdr:rowOff>
    </xdr:from>
    <xdr:to>
      <xdr:col>8</xdr:col>
      <xdr:colOff>609600</xdr:colOff>
      <xdr:row>32</xdr:row>
      <xdr:rowOff>152400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114300</xdr:colOff>
      <xdr:row>34</xdr:row>
      <xdr:rowOff>0</xdr:rowOff>
    </xdr:from>
    <xdr:to>
      <xdr:col>3</xdr:col>
      <xdr:colOff>723900</xdr:colOff>
      <xdr:row>50</xdr:row>
      <xdr:rowOff>152400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0</xdr:colOff>
      <xdr:row>34</xdr:row>
      <xdr:rowOff>0</xdr:rowOff>
    </xdr:from>
    <xdr:to>
      <xdr:col>8</xdr:col>
      <xdr:colOff>609600</xdr:colOff>
      <xdr:row>50</xdr:row>
      <xdr:rowOff>152400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95250</xdr:colOff>
      <xdr:row>51</xdr:row>
      <xdr:rowOff>152400</xdr:rowOff>
    </xdr:from>
    <xdr:to>
      <xdr:col>3</xdr:col>
      <xdr:colOff>704850</xdr:colOff>
      <xdr:row>68</xdr:row>
      <xdr:rowOff>142875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0</xdr:colOff>
      <xdr:row>52</xdr:row>
      <xdr:rowOff>0</xdr:rowOff>
    </xdr:from>
    <xdr:to>
      <xdr:col>8</xdr:col>
      <xdr:colOff>609600</xdr:colOff>
      <xdr:row>68</xdr:row>
      <xdr:rowOff>152400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76200</xdr:colOff>
      <xdr:row>69</xdr:row>
      <xdr:rowOff>142875</xdr:rowOff>
    </xdr:from>
    <xdr:to>
      <xdr:col>3</xdr:col>
      <xdr:colOff>685800</xdr:colOff>
      <xdr:row>86</xdr:row>
      <xdr:rowOff>133350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0</xdr:colOff>
      <xdr:row>70</xdr:row>
      <xdr:rowOff>0</xdr:rowOff>
    </xdr:from>
    <xdr:to>
      <xdr:col>8</xdr:col>
      <xdr:colOff>609600</xdr:colOff>
      <xdr:row>86</xdr:row>
      <xdr:rowOff>152400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16</xdr:row>
      <xdr:rowOff>19050</xdr:rowOff>
    </xdr:from>
    <xdr:to>
      <xdr:col>3</xdr:col>
      <xdr:colOff>714375</xdr:colOff>
      <xdr:row>33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16</xdr:row>
      <xdr:rowOff>0</xdr:rowOff>
    </xdr:from>
    <xdr:to>
      <xdr:col>8</xdr:col>
      <xdr:colOff>609600</xdr:colOff>
      <xdr:row>32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114300</xdr:colOff>
      <xdr:row>34</xdr:row>
      <xdr:rowOff>0</xdr:rowOff>
    </xdr:from>
    <xdr:to>
      <xdr:col>3</xdr:col>
      <xdr:colOff>723900</xdr:colOff>
      <xdr:row>50</xdr:row>
      <xdr:rowOff>152400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0</xdr:colOff>
      <xdr:row>34</xdr:row>
      <xdr:rowOff>0</xdr:rowOff>
    </xdr:from>
    <xdr:to>
      <xdr:col>8</xdr:col>
      <xdr:colOff>609600</xdr:colOff>
      <xdr:row>50</xdr:row>
      <xdr:rowOff>152400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95250</xdr:colOff>
      <xdr:row>51</xdr:row>
      <xdr:rowOff>152400</xdr:rowOff>
    </xdr:from>
    <xdr:to>
      <xdr:col>3</xdr:col>
      <xdr:colOff>704850</xdr:colOff>
      <xdr:row>68</xdr:row>
      <xdr:rowOff>142875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0</xdr:colOff>
      <xdr:row>52</xdr:row>
      <xdr:rowOff>0</xdr:rowOff>
    </xdr:from>
    <xdr:to>
      <xdr:col>8</xdr:col>
      <xdr:colOff>609600</xdr:colOff>
      <xdr:row>68</xdr:row>
      <xdr:rowOff>152400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76200</xdr:colOff>
      <xdr:row>69</xdr:row>
      <xdr:rowOff>142875</xdr:rowOff>
    </xdr:from>
    <xdr:to>
      <xdr:col>3</xdr:col>
      <xdr:colOff>685800</xdr:colOff>
      <xdr:row>86</xdr:row>
      <xdr:rowOff>133350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0</xdr:colOff>
      <xdr:row>70</xdr:row>
      <xdr:rowOff>0</xdr:rowOff>
    </xdr:from>
    <xdr:to>
      <xdr:col>8</xdr:col>
      <xdr:colOff>609600</xdr:colOff>
      <xdr:row>86</xdr:row>
      <xdr:rowOff>152400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16</xdr:row>
      <xdr:rowOff>19050</xdr:rowOff>
    </xdr:from>
    <xdr:to>
      <xdr:col>3</xdr:col>
      <xdr:colOff>714375</xdr:colOff>
      <xdr:row>33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16</xdr:row>
      <xdr:rowOff>0</xdr:rowOff>
    </xdr:from>
    <xdr:to>
      <xdr:col>8</xdr:col>
      <xdr:colOff>609600</xdr:colOff>
      <xdr:row>32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114300</xdr:colOff>
      <xdr:row>34</xdr:row>
      <xdr:rowOff>0</xdr:rowOff>
    </xdr:from>
    <xdr:to>
      <xdr:col>3</xdr:col>
      <xdr:colOff>723900</xdr:colOff>
      <xdr:row>50</xdr:row>
      <xdr:rowOff>152400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0</xdr:colOff>
      <xdr:row>34</xdr:row>
      <xdr:rowOff>0</xdr:rowOff>
    </xdr:from>
    <xdr:to>
      <xdr:col>8</xdr:col>
      <xdr:colOff>609600</xdr:colOff>
      <xdr:row>50</xdr:row>
      <xdr:rowOff>152400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95250</xdr:colOff>
      <xdr:row>51</xdr:row>
      <xdr:rowOff>152400</xdr:rowOff>
    </xdr:from>
    <xdr:to>
      <xdr:col>3</xdr:col>
      <xdr:colOff>704850</xdr:colOff>
      <xdr:row>68</xdr:row>
      <xdr:rowOff>142875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0</xdr:colOff>
      <xdr:row>52</xdr:row>
      <xdr:rowOff>0</xdr:rowOff>
    </xdr:from>
    <xdr:to>
      <xdr:col>8</xdr:col>
      <xdr:colOff>609600</xdr:colOff>
      <xdr:row>68</xdr:row>
      <xdr:rowOff>152400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76200</xdr:colOff>
      <xdr:row>69</xdr:row>
      <xdr:rowOff>142875</xdr:rowOff>
    </xdr:from>
    <xdr:to>
      <xdr:col>3</xdr:col>
      <xdr:colOff>685800</xdr:colOff>
      <xdr:row>86</xdr:row>
      <xdr:rowOff>133350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0</xdr:colOff>
      <xdr:row>70</xdr:row>
      <xdr:rowOff>0</xdr:rowOff>
    </xdr:from>
    <xdr:to>
      <xdr:col>8</xdr:col>
      <xdr:colOff>609600</xdr:colOff>
      <xdr:row>86</xdr:row>
      <xdr:rowOff>152400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16</xdr:row>
      <xdr:rowOff>19050</xdr:rowOff>
    </xdr:from>
    <xdr:to>
      <xdr:col>3</xdr:col>
      <xdr:colOff>714375</xdr:colOff>
      <xdr:row>33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16</xdr:row>
      <xdr:rowOff>0</xdr:rowOff>
    </xdr:from>
    <xdr:to>
      <xdr:col>8</xdr:col>
      <xdr:colOff>609600</xdr:colOff>
      <xdr:row>32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114300</xdr:colOff>
      <xdr:row>34</xdr:row>
      <xdr:rowOff>0</xdr:rowOff>
    </xdr:from>
    <xdr:to>
      <xdr:col>3</xdr:col>
      <xdr:colOff>723900</xdr:colOff>
      <xdr:row>50</xdr:row>
      <xdr:rowOff>152400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0</xdr:colOff>
      <xdr:row>34</xdr:row>
      <xdr:rowOff>0</xdr:rowOff>
    </xdr:from>
    <xdr:to>
      <xdr:col>8</xdr:col>
      <xdr:colOff>609600</xdr:colOff>
      <xdr:row>50</xdr:row>
      <xdr:rowOff>152400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95250</xdr:colOff>
      <xdr:row>51</xdr:row>
      <xdr:rowOff>152400</xdr:rowOff>
    </xdr:from>
    <xdr:to>
      <xdr:col>3</xdr:col>
      <xdr:colOff>704850</xdr:colOff>
      <xdr:row>68</xdr:row>
      <xdr:rowOff>142875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0</xdr:colOff>
      <xdr:row>52</xdr:row>
      <xdr:rowOff>0</xdr:rowOff>
    </xdr:from>
    <xdr:to>
      <xdr:col>8</xdr:col>
      <xdr:colOff>609600</xdr:colOff>
      <xdr:row>68</xdr:row>
      <xdr:rowOff>152400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76200</xdr:colOff>
      <xdr:row>69</xdr:row>
      <xdr:rowOff>142875</xdr:rowOff>
    </xdr:from>
    <xdr:to>
      <xdr:col>3</xdr:col>
      <xdr:colOff>685800</xdr:colOff>
      <xdr:row>86</xdr:row>
      <xdr:rowOff>133350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0</xdr:colOff>
      <xdr:row>70</xdr:row>
      <xdr:rowOff>0</xdr:rowOff>
    </xdr:from>
    <xdr:to>
      <xdr:col>8</xdr:col>
      <xdr:colOff>609600</xdr:colOff>
      <xdr:row>86</xdr:row>
      <xdr:rowOff>152400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16</xdr:row>
      <xdr:rowOff>19050</xdr:rowOff>
    </xdr:from>
    <xdr:to>
      <xdr:col>3</xdr:col>
      <xdr:colOff>714375</xdr:colOff>
      <xdr:row>33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16</xdr:row>
      <xdr:rowOff>0</xdr:rowOff>
    </xdr:from>
    <xdr:to>
      <xdr:col>8</xdr:col>
      <xdr:colOff>609600</xdr:colOff>
      <xdr:row>32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114300</xdr:colOff>
      <xdr:row>34</xdr:row>
      <xdr:rowOff>0</xdr:rowOff>
    </xdr:from>
    <xdr:to>
      <xdr:col>3</xdr:col>
      <xdr:colOff>723900</xdr:colOff>
      <xdr:row>50</xdr:row>
      <xdr:rowOff>152400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0</xdr:colOff>
      <xdr:row>34</xdr:row>
      <xdr:rowOff>0</xdr:rowOff>
    </xdr:from>
    <xdr:to>
      <xdr:col>8</xdr:col>
      <xdr:colOff>609600</xdr:colOff>
      <xdr:row>50</xdr:row>
      <xdr:rowOff>152400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95250</xdr:colOff>
      <xdr:row>51</xdr:row>
      <xdr:rowOff>152400</xdr:rowOff>
    </xdr:from>
    <xdr:to>
      <xdr:col>3</xdr:col>
      <xdr:colOff>704850</xdr:colOff>
      <xdr:row>68</xdr:row>
      <xdr:rowOff>142875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0</xdr:colOff>
      <xdr:row>52</xdr:row>
      <xdr:rowOff>0</xdr:rowOff>
    </xdr:from>
    <xdr:to>
      <xdr:col>8</xdr:col>
      <xdr:colOff>609600</xdr:colOff>
      <xdr:row>68</xdr:row>
      <xdr:rowOff>152400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76200</xdr:colOff>
      <xdr:row>69</xdr:row>
      <xdr:rowOff>142875</xdr:rowOff>
    </xdr:from>
    <xdr:to>
      <xdr:col>3</xdr:col>
      <xdr:colOff>685800</xdr:colOff>
      <xdr:row>86</xdr:row>
      <xdr:rowOff>133350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0</xdr:colOff>
      <xdr:row>70</xdr:row>
      <xdr:rowOff>0</xdr:rowOff>
    </xdr:from>
    <xdr:to>
      <xdr:col>8</xdr:col>
      <xdr:colOff>609600</xdr:colOff>
      <xdr:row>86</xdr:row>
      <xdr:rowOff>152400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0.25046</cdr:x>
      <cdr:y>0.11132</cdr:y>
    </cdr:from>
    <cdr:to>
      <cdr:x>0.26789</cdr:x>
      <cdr:y>0.20154</cdr:y>
    </cdr:to>
    <cdr:sp macro="" textlink="">
      <cdr:nvSpPr>
        <cdr:cNvPr id="8" name="Straight Arrow Connector 7"/>
        <cdr:cNvSpPr/>
      </cdr:nvSpPr>
      <cdr:spPr>
        <a:xfrm xmlns:a="http://schemas.openxmlformats.org/drawingml/2006/main" rot="16200000" flipV="1">
          <a:off x="2466976" y="685799"/>
          <a:ext cx="447676" cy="180975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0.26055</cdr:x>
      <cdr:y>0.1977</cdr:y>
    </cdr:from>
    <cdr:to>
      <cdr:x>0.3</cdr:x>
      <cdr:y>0.25528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2705100" y="981076"/>
          <a:ext cx="409575" cy="28575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rgbClr val="000000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3.62</a:t>
          </a:r>
        </a:p>
      </cdr:txBody>
    </cdr:sp>
  </cdr:relSizeAnchor>
  <cdr:relSizeAnchor xmlns:cdr="http://schemas.openxmlformats.org/drawingml/2006/chartDrawing">
    <cdr:from>
      <cdr:x>0.53853</cdr:x>
      <cdr:y>0.09021</cdr:y>
    </cdr:from>
    <cdr:to>
      <cdr:x>0.53853</cdr:x>
      <cdr:y>0.7428</cdr:y>
    </cdr:to>
    <cdr:sp macro="" textlink="">
      <cdr:nvSpPr>
        <cdr:cNvPr id="11" name="Straight Connector 10"/>
        <cdr:cNvSpPr/>
      </cdr:nvSpPr>
      <cdr:spPr>
        <a:xfrm xmlns:a="http://schemas.openxmlformats.org/drawingml/2006/main" rot="5400000">
          <a:off x="5591175" y="447675"/>
          <a:ext cx="0" cy="3238500"/>
        </a:xfrm>
        <a:prstGeom xmlns:a="http://schemas.openxmlformats.org/drawingml/2006/main" prst="line">
          <a:avLst/>
        </a:prstGeom>
        <a:ln xmlns:a="http://schemas.openxmlformats.org/drawingml/2006/main" w="25400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16</xdr:row>
      <xdr:rowOff>19050</xdr:rowOff>
    </xdr:from>
    <xdr:to>
      <xdr:col>3</xdr:col>
      <xdr:colOff>714375</xdr:colOff>
      <xdr:row>33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16</xdr:row>
      <xdr:rowOff>0</xdr:rowOff>
    </xdr:from>
    <xdr:to>
      <xdr:col>8</xdr:col>
      <xdr:colOff>609600</xdr:colOff>
      <xdr:row>32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114300</xdr:colOff>
      <xdr:row>34</xdr:row>
      <xdr:rowOff>0</xdr:rowOff>
    </xdr:from>
    <xdr:to>
      <xdr:col>3</xdr:col>
      <xdr:colOff>723900</xdr:colOff>
      <xdr:row>50</xdr:row>
      <xdr:rowOff>152400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0</xdr:colOff>
      <xdr:row>34</xdr:row>
      <xdr:rowOff>0</xdr:rowOff>
    </xdr:from>
    <xdr:to>
      <xdr:col>8</xdr:col>
      <xdr:colOff>609600</xdr:colOff>
      <xdr:row>50</xdr:row>
      <xdr:rowOff>152400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95250</xdr:colOff>
      <xdr:row>51</xdr:row>
      <xdr:rowOff>152400</xdr:rowOff>
    </xdr:from>
    <xdr:to>
      <xdr:col>3</xdr:col>
      <xdr:colOff>704850</xdr:colOff>
      <xdr:row>68</xdr:row>
      <xdr:rowOff>142875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0</xdr:colOff>
      <xdr:row>52</xdr:row>
      <xdr:rowOff>0</xdr:rowOff>
    </xdr:from>
    <xdr:to>
      <xdr:col>8</xdr:col>
      <xdr:colOff>609600</xdr:colOff>
      <xdr:row>68</xdr:row>
      <xdr:rowOff>152400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76200</xdr:colOff>
      <xdr:row>69</xdr:row>
      <xdr:rowOff>142875</xdr:rowOff>
    </xdr:from>
    <xdr:to>
      <xdr:col>3</xdr:col>
      <xdr:colOff>685800</xdr:colOff>
      <xdr:row>86</xdr:row>
      <xdr:rowOff>133350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0</xdr:colOff>
      <xdr:row>70</xdr:row>
      <xdr:rowOff>0</xdr:rowOff>
    </xdr:from>
    <xdr:to>
      <xdr:col>8</xdr:col>
      <xdr:colOff>609600</xdr:colOff>
      <xdr:row>86</xdr:row>
      <xdr:rowOff>152400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16</xdr:row>
      <xdr:rowOff>19050</xdr:rowOff>
    </xdr:from>
    <xdr:to>
      <xdr:col>3</xdr:col>
      <xdr:colOff>714375</xdr:colOff>
      <xdr:row>33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16</xdr:row>
      <xdr:rowOff>0</xdr:rowOff>
    </xdr:from>
    <xdr:to>
      <xdr:col>8</xdr:col>
      <xdr:colOff>609600</xdr:colOff>
      <xdr:row>32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114300</xdr:colOff>
      <xdr:row>34</xdr:row>
      <xdr:rowOff>0</xdr:rowOff>
    </xdr:from>
    <xdr:to>
      <xdr:col>3</xdr:col>
      <xdr:colOff>723900</xdr:colOff>
      <xdr:row>50</xdr:row>
      <xdr:rowOff>152400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0</xdr:colOff>
      <xdr:row>34</xdr:row>
      <xdr:rowOff>0</xdr:rowOff>
    </xdr:from>
    <xdr:to>
      <xdr:col>8</xdr:col>
      <xdr:colOff>609600</xdr:colOff>
      <xdr:row>50</xdr:row>
      <xdr:rowOff>152400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95250</xdr:colOff>
      <xdr:row>51</xdr:row>
      <xdr:rowOff>152400</xdr:rowOff>
    </xdr:from>
    <xdr:to>
      <xdr:col>3</xdr:col>
      <xdr:colOff>704850</xdr:colOff>
      <xdr:row>68</xdr:row>
      <xdr:rowOff>142875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0</xdr:colOff>
      <xdr:row>52</xdr:row>
      <xdr:rowOff>0</xdr:rowOff>
    </xdr:from>
    <xdr:to>
      <xdr:col>8</xdr:col>
      <xdr:colOff>609600</xdr:colOff>
      <xdr:row>68</xdr:row>
      <xdr:rowOff>152400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76200</xdr:colOff>
      <xdr:row>69</xdr:row>
      <xdr:rowOff>142875</xdr:rowOff>
    </xdr:from>
    <xdr:to>
      <xdr:col>3</xdr:col>
      <xdr:colOff>685800</xdr:colOff>
      <xdr:row>86</xdr:row>
      <xdr:rowOff>133350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0</xdr:colOff>
      <xdr:row>70</xdr:row>
      <xdr:rowOff>0</xdr:rowOff>
    </xdr:from>
    <xdr:to>
      <xdr:col>8</xdr:col>
      <xdr:colOff>609600</xdr:colOff>
      <xdr:row>86</xdr:row>
      <xdr:rowOff>152400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16</xdr:row>
      <xdr:rowOff>19050</xdr:rowOff>
    </xdr:from>
    <xdr:to>
      <xdr:col>3</xdr:col>
      <xdr:colOff>714375</xdr:colOff>
      <xdr:row>33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16</xdr:row>
      <xdr:rowOff>0</xdr:rowOff>
    </xdr:from>
    <xdr:to>
      <xdr:col>8</xdr:col>
      <xdr:colOff>609600</xdr:colOff>
      <xdr:row>32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114300</xdr:colOff>
      <xdr:row>34</xdr:row>
      <xdr:rowOff>0</xdr:rowOff>
    </xdr:from>
    <xdr:to>
      <xdr:col>3</xdr:col>
      <xdr:colOff>723900</xdr:colOff>
      <xdr:row>50</xdr:row>
      <xdr:rowOff>152400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0</xdr:colOff>
      <xdr:row>34</xdr:row>
      <xdr:rowOff>0</xdr:rowOff>
    </xdr:from>
    <xdr:to>
      <xdr:col>8</xdr:col>
      <xdr:colOff>609600</xdr:colOff>
      <xdr:row>50</xdr:row>
      <xdr:rowOff>152400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95250</xdr:colOff>
      <xdr:row>51</xdr:row>
      <xdr:rowOff>152400</xdr:rowOff>
    </xdr:from>
    <xdr:to>
      <xdr:col>3</xdr:col>
      <xdr:colOff>704850</xdr:colOff>
      <xdr:row>68</xdr:row>
      <xdr:rowOff>142875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0</xdr:colOff>
      <xdr:row>52</xdr:row>
      <xdr:rowOff>0</xdr:rowOff>
    </xdr:from>
    <xdr:to>
      <xdr:col>8</xdr:col>
      <xdr:colOff>609600</xdr:colOff>
      <xdr:row>68</xdr:row>
      <xdr:rowOff>152400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76200</xdr:colOff>
      <xdr:row>69</xdr:row>
      <xdr:rowOff>142875</xdr:rowOff>
    </xdr:from>
    <xdr:to>
      <xdr:col>3</xdr:col>
      <xdr:colOff>685800</xdr:colOff>
      <xdr:row>86</xdr:row>
      <xdr:rowOff>133350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0</xdr:colOff>
      <xdr:row>70</xdr:row>
      <xdr:rowOff>0</xdr:rowOff>
    </xdr:from>
    <xdr:to>
      <xdr:col>8</xdr:col>
      <xdr:colOff>609600</xdr:colOff>
      <xdr:row>86</xdr:row>
      <xdr:rowOff>152400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16</xdr:row>
      <xdr:rowOff>19050</xdr:rowOff>
    </xdr:from>
    <xdr:to>
      <xdr:col>3</xdr:col>
      <xdr:colOff>714375</xdr:colOff>
      <xdr:row>33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16</xdr:row>
      <xdr:rowOff>0</xdr:rowOff>
    </xdr:from>
    <xdr:to>
      <xdr:col>8</xdr:col>
      <xdr:colOff>609600</xdr:colOff>
      <xdr:row>32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114300</xdr:colOff>
      <xdr:row>34</xdr:row>
      <xdr:rowOff>0</xdr:rowOff>
    </xdr:from>
    <xdr:to>
      <xdr:col>3</xdr:col>
      <xdr:colOff>723900</xdr:colOff>
      <xdr:row>50</xdr:row>
      <xdr:rowOff>152400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0</xdr:colOff>
      <xdr:row>34</xdr:row>
      <xdr:rowOff>0</xdr:rowOff>
    </xdr:from>
    <xdr:to>
      <xdr:col>8</xdr:col>
      <xdr:colOff>609600</xdr:colOff>
      <xdr:row>50</xdr:row>
      <xdr:rowOff>152400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95250</xdr:colOff>
      <xdr:row>51</xdr:row>
      <xdr:rowOff>152400</xdr:rowOff>
    </xdr:from>
    <xdr:to>
      <xdr:col>3</xdr:col>
      <xdr:colOff>704850</xdr:colOff>
      <xdr:row>68</xdr:row>
      <xdr:rowOff>142875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0</xdr:colOff>
      <xdr:row>52</xdr:row>
      <xdr:rowOff>0</xdr:rowOff>
    </xdr:from>
    <xdr:to>
      <xdr:col>8</xdr:col>
      <xdr:colOff>609600</xdr:colOff>
      <xdr:row>68</xdr:row>
      <xdr:rowOff>152400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76200</xdr:colOff>
      <xdr:row>69</xdr:row>
      <xdr:rowOff>142875</xdr:rowOff>
    </xdr:from>
    <xdr:to>
      <xdr:col>3</xdr:col>
      <xdr:colOff>685800</xdr:colOff>
      <xdr:row>86</xdr:row>
      <xdr:rowOff>133350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0</xdr:colOff>
      <xdr:row>70</xdr:row>
      <xdr:rowOff>0</xdr:rowOff>
    </xdr:from>
    <xdr:to>
      <xdr:col>8</xdr:col>
      <xdr:colOff>609600</xdr:colOff>
      <xdr:row>86</xdr:row>
      <xdr:rowOff>152400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16</xdr:row>
      <xdr:rowOff>19050</xdr:rowOff>
    </xdr:from>
    <xdr:to>
      <xdr:col>3</xdr:col>
      <xdr:colOff>714375</xdr:colOff>
      <xdr:row>33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16</xdr:row>
      <xdr:rowOff>0</xdr:rowOff>
    </xdr:from>
    <xdr:to>
      <xdr:col>8</xdr:col>
      <xdr:colOff>609600</xdr:colOff>
      <xdr:row>32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114300</xdr:colOff>
      <xdr:row>34</xdr:row>
      <xdr:rowOff>0</xdr:rowOff>
    </xdr:from>
    <xdr:to>
      <xdr:col>3</xdr:col>
      <xdr:colOff>723900</xdr:colOff>
      <xdr:row>50</xdr:row>
      <xdr:rowOff>152400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0</xdr:colOff>
      <xdr:row>34</xdr:row>
      <xdr:rowOff>0</xdr:rowOff>
    </xdr:from>
    <xdr:to>
      <xdr:col>8</xdr:col>
      <xdr:colOff>609600</xdr:colOff>
      <xdr:row>50</xdr:row>
      <xdr:rowOff>152400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95250</xdr:colOff>
      <xdr:row>51</xdr:row>
      <xdr:rowOff>152400</xdr:rowOff>
    </xdr:from>
    <xdr:to>
      <xdr:col>3</xdr:col>
      <xdr:colOff>704850</xdr:colOff>
      <xdr:row>68</xdr:row>
      <xdr:rowOff>142875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0</xdr:colOff>
      <xdr:row>52</xdr:row>
      <xdr:rowOff>0</xdr:rowOff>
    </xdr:from>
    <xdr:to>
      <xdr:col>8</xdr:col>
      <xdr:colOff>609600</xdr:colOff>
      <xdr:row>68</xdr:row>
      <xdr:rowOff>152400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76200</xdr:colOff>
      <xdr:row>69</xdr:row>
      <xdr:rowOff>142875</xdr:rowOff>
    </xdr:from>
    <xdr:to>
      <xdr:col>3</xdr:col>
      <xdr:colOff>685800</xdr:colOff>
      <xdr:row>86</xdr:row>
      <xdr:rowOff>133350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0</xdr:colOff>
      <xdr:row>70</xdr:row>
      <xdr:rowOff>0</xdr:rowOff>
    </xdr:from>
    <xdr:to>
      <xdr:col>8</xdr:col>
      <xdr:colOff>609600</xdr:colOff>
      <xdr:row>86</xdr:row>
      <xdr:rowOff>152400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0</xdr:row>
      <xdr:rowOff>28575</xdr:rowOff>
    </xdr:from>
    <xdr:to>
      <xdr:col>34</xdr:col>
      <xdr:colOff>133350</xdr:colOff>
      <xdr:row>32</xdr:row>
      <xdr:rowOff>0</xdr:rowOff>
    </xdr:to>
    <xdr:graphicFrame macro="">
      <xdr:nvGraphicFramePr>
        <xdr:cNvPr id="922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85724</xdr:colOff>
      <xdr:row>0</xdr:row>
      <xdr:rowOff>66674</xdr:rowOff>
    </xdr:from>
    <xdr:to>
      <xdr:col>15</xdr:col>
      <xdr:colOff>571500</xdr:colOff>
      <xdr:row>31</xdr:row>
      <xdr:rowOff>161924</xdr:rowOff>
    </xdr:to>
    <xdr:graphicFrame macro="">
      <xdr:nvGraphicFramePr>
        <xdr:cNvPr id="921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0.58641</cdr:x>
      <cdr:y>0.15396</cdr:y>
    </cdr:from>
    <cdr:to>
      <cdr:x>0.58641</cdr:x>
      <cdr:y>0.7969</cdr:y>
    </cdr:to>
    <cdr:sp macro="" textlink="">
      <cdr:nvSpPr>
        <cdr:cNvPr id="6" name="Straight Connector 1"/>
        <cdr:cNvSpPr/>
      </cdr:nvSpPr>
      <cdr:spPr>
        <a:xfrm xmlns:a="http://schemas.openxmlformats.org/drawingml/2006/main" rot="5400000">
          <a:off x="4082090" y="2489440"/>
          <a:ext cx="336653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5400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0.66083</cdr:x>
      <cdr:y>0.26209</cdr:y>
    </cdr:from>
    <cdr:to>
      <cdr:x>0.75709</cdr:x>
      <cdr:y>0.31646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6496981" y="1372329"/>
          <a:ext cx="946383" cy="28469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>
              <a:shade val="95000"/>
              <a:satMod val="105000"/>
            </a:sysClr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n-US" sz="1200" b="1"/>
            <a:t>Tickle Creek</a:t>
          </a:r>
        </a:p>
      </cdr:txBody>
    </cdr:sp>
  </cdr:relSizeAnchor>
  <cdr:relSizeAnchor xmlns:cdr="http://schemas.openxmlformats.org/drawingml/2006/chartDrawing">
    <cdr:from>
      <cdr:x>0.34701</cdr:x>
      <cdr:y>0.26294</cdr:y>
    </cdr:from>
    <cdr:to>
      <cdr:x>0.51435</cdr:x>
      <cdr:y>0.31645</cdr:y>
    </cdr:to>
    <cdr:sp macro="" textlink="">
      <cdr:nvSpPr>
        <cdr:cNvPr id="8" name="TextBox 3"/>
        <cdr:cNvSpPr txBox="1"/>
      </cdr:nvSpPr>
      <cdr:spPr>
        <a:xfrm xmlns:a="http://schemas.openxmlformats.org/drawingml/2006/main">
          <a:off x="3411652" y="1376800"/>
          <a:ext cx="1645209" cy="28018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>
              <a:shade val="95000"/>
              <a:satMod val="105000"/>
            </a:sysClr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n-US" sz="1200" b="1"/>
            <a:t>North Fork Deep Creek</a:t>
          </a:r>
        </a:p>
      </cdr:txBody>
    </cdr:sp>
  </cdr:relSizeAnchor>
  <cdr:relSizeAnchor xmlns:cdr="http://schemas.openxmlformats.org/drawingml/2006/chartDrawing">
    <cdr:from>
      <cdr:x>0.03215</cdr:x>
      <cdr:y>0.3195</cdr:y>
    </cdr:from>
    <cdr:to>
      <cdr:x>0.06033</cdr:x>
      <cdr:y>0.61221</cdr:y>
    </cdr:to>
    <cdr:sp macro="" textlink="">
      <cdr:nvSpPr>
        <cdr:cNvPr id="9" name="TextBox 8"/>
        <cdr:cNvSpPr txBox="1"/>
      </cdr:nvSpPr>
      <cdr:spPr>
        <a:xfrm xmlns:a="http://schemas.openxmlformats.org/drawingml/2006/main" rot="16200000">
          <a:off x="-311738" y="2300736"/>
          <a:ext cx="1532674" cy="2770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 b="1"/>
            <a:t>Dissolved Oxygen (mg/l)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0.54485</cdr:x>
      <cdr:y>0.08954</cdr:y>
    </cdr:from>
    <cdr:to>
      <cdr:x>0.54485</cdr:x>
      <cdr:y>0.73727</cdr:y>
    </cdr:to>
    <cdr:sp macro="" textlink="">
      <cdr:nvSpPr>
        <cdr:cNvPr id="2" name="Straight Connector 1"/>
        <cdr:cNvSpPr/>
      </cdr:nvSpPr>
      <cdr:spPr>
        <a:xfrm xmlns:a="http://schemas.openxmlformats.org/drawingml/2006/main" rot="5400000">
          <a:off x="3590234" y="2114523"/>
          <a:ext cx="3313086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5400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0.61523</cdr:x>
      <cdr:y>0.1825</cdr:y>
    </cdr:from>
    <cdr:to>
      <cdr:x>0.71407</cdr:x>
      <cdr:y>0.23728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5924550" y="933450"/>
          <a:ext cx="951799" cy="28020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>
              <a:shade val="95000"/>
              <a:satMod val="105000"/>
            </a:sysClr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n-US" sz="1200" b="1"/>
            <a:t>Tickle Creek</a:t>
          </a:r>
        </a:p>
      </cdr:txBody>
    </cdr:sp>
  </cdr:relSizeAnchor>
  <cdr:relSizeAnchor xmlns:cdr="http://schemas.openxmlformats.org/drawingml/2006/chartDrawing">
    <cdr:from>
      <cdr:x>0.30959</cdr:x>
      <cdr:y>0.18063</cdr:y>
    </cdr:from>
    <cdr:to>
      <cdr:x>0.48044</cdr:x>
      <cdr:y>0.23541</cdr:y>
    </cdr:to>
    <cdr:sp macro="" textlink="">
      <cdr:nvSpPr>
        <cdr:cNvPr id="5" name="TextBox 3"/>
        <cdr:cNvSpPr txBox="1"/>
      </cdr:nvSpPr>
      <cdr:spPr>
        <a:xfrm xmlns:a="http://schemas.openxmlformats.org/drawingml/2006/main">
          <a:off x="2981325" y="923925"/>
          <a:ext cx="1645194" cy="28020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>
              <a:shade val="95000"/>
              <a:satMod val="105000"/>
            </a:sysClr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n-US" sz="1200" b="1"/>
            <a:t>North Fork Deep Creek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66675</xdr:rowOff>
    </xdr:from>
    <xdr:to>
      <xdr:col>16</xdr:col>
      <xdr:colOff>0</xdr:colOff>
      <xdr:row>31</xdr:row>
      <xdr:rowOff>152400</xdr:rowOff>
    </xdr:to>
    <xdr:graphicFrame macro="">
      <xdr:nvGraphicFramePr>
        <xdr:cNvPr id="717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28575</xdr:colOff>
      <xdr:row>0</xdr:row>
      <xdr:rowOff>66674</xdr:rowOff>
    </xdr:from>
    <xdr:to>
      <xdr:col>34</xdr:col>
      <xdr:colOff>600075</xdr:colOff>
      <xdr:row>31</xdr:row>
      <xdr:rowOff>161924</xdr:rowOff>
    </xdr:to>
    <xdr:graphicFrame macro="">
      <xdr:nvGraphicFramePr>
        <xdr:cNvPr id="717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0.552</cdr:x>
      <cdr:y>0.08243</cdr:y>
    </cdr:from>
    <cdr:to>
      <cdr:x>0.552</cdr:x>
      <cdr:y>0.74184</cdr:y>
    </cdr:to>
    <cdr:sp macro="" textlink="">
      <cdr:nvSpPr>
        <cdr:cNvPr id="2" name="Straight Connector 1"/>
        <cdr:cNvSpPr/>
      </cdr:nvSpPr>
      <cdr:spPr>
        <a:xfrm xmlns:a="http://schemas.openxmlformats.org/drawingml/2006/main" rot="5400000">
          <a:off x="3658660" y="2104111"/>
          <a:ext cx="336653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5400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0.36122</cdr:x>
      <cdr:y>0.13992</cdr:y>
    </cdr:from>
    <cdr:to>
      <cdr:x>0.53123</cdr:x>
      <cdr:y>0.1948</cdr:y>
    </cdr:to>
    <cdr:sp macro="" textlink="">
      <cdr:nvSpPr>
        <cdr:cNvPr id="3" name="TextBox 3"/>
        <cdr:cNvSpPr txBox="1"/>
      </cdr:nvSpPr>
      <cdr:spPr>
        <a:xfrm xmlns:a="http://schemas.openxmlformats.org/drawingml/2006/main">
          <a:off x="3495638" y="714354"/>
          <a:ext cx="1645254" cy="28018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>
              <a:shade val="95000"/>
              <a:satMod val="105000"/>
            </a:sysClr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n-US" sz="1200" b="1"/>
            <a:t>North Fork Deep Creek</a:t>
          </a:r>
        </a:p>
      </cdr:txBody>
    </cdr:sp>
  </cdr:relSizeAnchor>
  <cdr:relSizeAnchor xmlns:cdr="http://schemas.openxmlformats.org/drawingml/2006/chartDrawing">
    <cdr:from>
      <cdr:x>0.56693</cdr:x>
      <cdr:y>0.13993</cdr:y>
    </cdr:from>
    <cdr:to>
      <cdr:x>0.66472</cdr:x>
      <cdr:y>0.19569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5486424" y="714383"/>
          <a:ext cx="946353" cy="28467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>
              <a:shade val="95000"/>
              <a:satMod val="105000"/>
            </a:sysClr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n-US" sz="1200" b="1"/>
            <a:t>Tickle Creek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0.58656</cdr:x>
      <cdr:y>0.1307</cdr:y>
    </cdr:from>
    <cdr:to>
      <cdr:x>0.58656</cdr:x>
      <cdr:y>0.78887</cdr:y>
    </cdr:to>
    <cdr:sp macro="" textlink="">
      <cdr:nvSpPr>
        <cdr:cNvPr id="2" name="Straight Connector 1"/>
        <cdr:cNvSpPr/>
      </cdr:nvSpPr>
      <cdr:spPr>
        <a:xfrm xmlns:a="http://schemas.openxmlformats.org/drawingml/2006/main" rot="5400000">
          <a:off x="4373035" y="2351762"/>
          <a:ext cx="336653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5400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0.64852</cdr:x>
      <cdr:y>0.19926</cdr:y>
    </cdr:from>
    <cdr:to>
      <cdr:x>0.74018</cdr:x>
      <cdr:y>0.25491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6696075" y="1019175"/>
          <a:ext cx="946383" cy="28469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>
              <a:shade val="95000"/>
              <a:satMod val="105000"/>
            </a:sysClr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n-US" sz="1200" b="1"/>
            <a:t>Tickle Creek</a:t>
          </a:r>
        </a:p>
      </cdr:txBody>
    </cdr:sp>
  </cdr:relSizeAnchor>
  <cdr:relSizeAnchor xmlns:cdr="http://schemas.openxmlformats.org/drawingml/2006/chartDrawing">
    <cdr:from>
      <cdr:x>0.38561</cdr:x>
      <cdr:y>0.20112</cdr:y>
    </cdr:from>
    <cdr:to>
      <cdr:x>0.54495</cdr:x>
      <cdr:y>0.2559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981438" y="1028702"/>
          <a:ext cx="1645201" cy="28019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>
              <a:shade val="95000"/>
              <a:satMod val="105000"/>
            </a:sysClr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n-US" sz="1200" b="1"/>
            <a:t>North Fork Deep Creek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3"/>
  <sheetViews>
    <sheetView zoomScaleNormal="100" workbookViewId="0">
      <selection sqref="A1:X1"/>
    </sheetView>
  </sheetViews>
  <sheetFormatPr defaultRowHeight="12.75" x14ac:dyDescent="0.2"/>
  <cols>
    <col min="1" max="1" width="20.7109375" style="96" customWidth="1"/>
    <col min="2" max="2" width="7.5703125" style="96" bestFit="1" customWidth="1"/>
    <col min="3" max="3" width="8.42578125" style="96" bestFit="1" customWidth="1"/>
    <col min="4" max="4" width="1.7109375" style="96" customWidth="1"/>
    <col min="5" max="5" width="7.5703125" style="96" bestFit="1" customWidth="1"/>
    <col min="6" max="6" width="8.42578125" style="96" bestFit="1" customWidth="1"/>
    <col min="7" max="7" width="1.7109375" style="96" customWidth="1"/>
    <col min="8" max="8" width="7.5703125" style="96" bestFit="1" customWidth="1"/>
    <col min="9" max="9" width="8.42578125" style="96" bestFit="1" customWidth="1"/>
    <col min="10" max="10" width="1.7109375" style="96" customWidth="1"/>
    <col min="11" max="11" width="7.5703125" style="96" bestFit="1" customWidth="1"/>
    <col min="12" max="12" width="8.42578125" style="96" bestFit="1" customWidth="1"/>
    <col min="13" max="13" width="1.7109375" style="96" customWidth="1"/>
    <col min="14" max="14" width="7.5703125" style="96" bestFit="1" customWidth="1"/>
    <col min="15" max="15" width="8.42578125" style="96" bestFit="1" customWidth="1"/>
    <col min="16" max="16" width="1.7109375" style="96" customWidth="1"/>
    <col min="17" max="17" width="8" style="96" bestFit="1" customWidth="1"/>
    <col min="18" max="18" width="8.42578125" style="96" bestFit="1" customWidth="1"/>
    <col min="19" max="19" width="1.7109375" style="96" customWidth="1"/>
    <col min="20" max="20" width="7.5703125" style="96" bestFit="1" customWidth="1"/>
    <col min="21" max="21" width="8.42578125" style="96" bestFit="1" customWidth="1"/>
    <col min="22" max="22" width="1.7109375" style="96" customWidth="1"/>
    <col min="23" max="23" width="7.5703125" style="96" bestFit="1" customWidth="1"/>
    <col min="24" max="24" width="8.42578125" style="96" bestFit="1" customWidth="1"/>
    <col min="25" max="16384" width="9.140625" style="96"/>
  </cols>
  <sheetData>
    <row r="1" spans="1:24" ht="26.25" customHeight="1" x14ac:dyDescent="0.25">
      <c r="A1" s="101" t="s">
        <v>192</v>
      </c>
      <c r="B1" s="102"/>
      <c r="C1" s="102"/>
      <c r="D1" s="103"/>
      <c r="E1" s="102"/>
      <c r="F1" s="102"/>
      <c r="G1" s="103"/>
      <c r="H1" s="102"/>
      <c r="I1" s="102"/>
      <c r="J1" s="103"/>
      <c r="K1" s="102"/>
      <c r="L1" s="102"/>
      <c r="M1" s="103"/>
      <c r="N1" s="102"/>
      <c r="O1" s="102"/>
      <c r="P1" s="103"/>
      <c r="Q1" s="102"/>
      <c r="R1" s="102"/>
      <c r="S1" s="103"/>
      <c r="T1" s="102"/>
      <c r="U1" s="102"/>
      <c r="V1" s="103"/>
      <c r="W1" s="102"/>
      <c r="X1" s="102"/>
    </row>
    <row r="2" spans="1:24" s="97" customFormat="1" ht="32.25" customHeight="1" x14ac:dyDescent="0.2">
      <c r="A2" s="105" t="s">
        <v>0</v>
      </c>
      <c r="B2" s="104" t="s">
        <v>189</v>
      </c>
      <c r="C2" s="104"/>
      <c r="D2" s="89"/>
      <c r="E2" s="104" t="s">
        <v>22</v>
      </c>
      <c r="F2" s="104"/>
      <c r="G2" s="89"/>
      <c r="H2" s="99" t="s">
        <v>23</v>
      </c>
      <c r="I2" s="99"/>
      <c r="J2" s="90"/>
      <c r="K2" s="99" t="s">
        <v>24</v>
      </c>
      <c r="L2" s="99"/>
      <c r="M2" s="90"/>
      <c r="N2" s="99" t="s">
        <v>25</v>
      </c>
      <c r="O2" s="99"/>
      <c r="P2" s="90"/>
      <c r="Q2" s="100" t="s">
        <v>26</v>
      </c>
      <c r="R2" s="99"/>
      <c r="S2" s="90"/>
      <c r="T2" s="99" t="s">
        <v>187</v>
      </c>
      <c r="U2" s="99"/>
      <c r="V2" s="90"/>
      <c r="W2" s="99" t="s">
        <v>188</v>
      </c>
      <c r="X2" s="99"/>
    </row>
    <row r="3" spans="1:24" ht="36" customHeight="1" thickBot="1" x14ac:dyDescent="0.25">
      <c r="A3" s="106"/>
      <c r="B3" s="91" t="s">
        <v>190</v>
      </c>
      <c r="C3" s="91" t="s">
        <v>191</v>
      </c>
      <c r="D3" s="91"/>
      <c r="E3" s="91" t="s">
        <v>190</v>
      </c>
      <c r="F3" s="91" t="s">
        <v>191</v>
      </c>
      <c r="G3" s="91"/>
      <c r="H3" s="91" t="s">
        <v>190</v>
      </c>
      <c r="I3" s="91" t="s">
        <v>191</v>
      </c>
      <c r="J3" s="91"/>
      <c r="K3" s="91" t="s">
        <v>190</v>
      </c>
      <c r="L3" s="91" t="s">
        <v>191</v>
      </c>
      <c r="M3" s="91"/>
      <c r="N3" s="91" t="s">
        <v>190</v>
      </c>
      <c r="O3" s="91" t="s">
        <v>191</v>
      </c>
      <c r="P3" s="91"/>
      <c r="Q3" s="91" t="s">
        <v>190</v>
      </c>
      <c r="R3" s="91" t="s">
        <v>191</v>
      </c>
      <c r="S3" s="91"/>
      <c r="T3" s="91" t="s">
        <v>190</v>
      </c>
      <c r="U3" s="91" t="s">
        <v>191</v>
      </c>
      <c r="V3" s="91"/>
      <c r="W3" s="91" t="s">
        <v>190</v>
      </c>
      <c r="X3" s="91" t="s">
        <v>191</v>
      </c>
    </row>
    <row r="4" spans="1:24" ht="13.5" thickTop="1" x14ac:dyDescent="0.2">
      <c r="A4" s="92" t="s">
        <v>15</v>
      </c>
      <c r="B4" s="93">
        <v>6.7000000000000004E-2</v>
      </c>
      <c r="C4" s="93">
        <v>0.13671137480107498</v>
      </c>
      <c r="D4" s="93"/>
      <c r="E4" s="93">
        <v>8.8680000000000003</v>
      </c>
      <c r="F4" s="93">
        <v>1.9735180093764837</v>
      </c>
      <c r="G4" s="93"/>
      <c r="H4" s="93">
        <v>85.009999999999991</v>
      </c>
      <c r="I4" s="93">
        <v>68.287113637119646</v>
      </c>
      <c r="J4" s="93"/>
      <c r="K4" s="93">
        <v>78.482000000000014</v>
      </c>
      <c r="L4" s="93">
        <v>134.95193760084447</v>
      </c>
      <c r="M4" s="93"/>
      <c r="N4" s="93">
        <v>6.08</v>
      </c>
      <c r="O4" s="93">
        <v>0.2898275349237725</v>
      </c>
      <c r="P4" s="93"/>
      <c r="Q4" s="93">
        <v>204.3</v>
      </c>
      <c r="R4" s="93">
        <v>253.61784462279289</v>
      </c>
      <c r="S4" s="93"/>
      <c r="T4" s="93">
        <v>2.7229999999999999</v>
      </c>
      <c r="U4" s="93">
        <v>0.98145074025931367</v>
      </c>
      <c r="V4" s="93"/>
      <c r="W4" s="93">
        <v>56.98</v>
      </c>
      <c r="X4" s="93">
        <v>97.584263303282896</v>
      </c>
    </row>
    <row r="5" spans="1:24" x14ac:dyDescent="0.2">
      <c r="A5" s="92" t="s">
        <v>17</v>
      </c>
      <c r="B5" s="93">
        <v>0.46222222222222226</v>
      </c>
      <c r="C5" s="93">
        <v>1.1929561787611664</v>
      </c>
      <c r="D5" s="93"/>
      <c r="E5" s="93">
        <v>9.8144444444444439</v>
      </c>
      <c r="F5" s="93">
        <v>0.94094515131211365</v>
      </c>
      <c r="G5" s="93"/>
      <c r="H5" s="93">
        <v>59.2088888888889</v>
      </c>
      <c r="I5" s="93">
        <v>49.319866292510461</v>
      </c>
      <c r="J5" s="93"/>
      <c r="K5" s="93">
        <v>185.86666666666667</v>
      </c>
      <c r="L5" s="93">
        <v>344.08049926579679</v>
      </c>
      <c r="M5" s="93"/>
      <c r="N5" s="93">
        <v>5.8555555555555561</v>
      </c>
      <c r="O5" s="93">
        <v>0.22973414586815352</v>
      </c>
      <c r="P5" s="93"/>
      <c r="Q5" s="93">
        <v>1616.5555555555557</v>
      </c>
      <c r="R5" s="93">
        <v>3837.1672204606589</v>
      </c>
      <c r="S5" s="93"/>
      <c r="T5" s="93">
        <v>2.2944444444444443</v>
      </c>
      <c r="U5" s="93">
        <v>0.43529045220148971</v>
      </c>
      <c r="V5" s="93"/>
      <c r="W5" s="93">
        <v>90.822222222222223</v>
      </c>
      <c r="X5" s="93">
        <v>180.06061325132836</v>
      </c>
    </row>
    <row r="6" spans="1:24" x14ac:dyDescent="0.2">
      <c r="A6" s="92" t="s">
        <v>14</v>
      </c>
      <c r="B6" s="93">
        <v>0.19400000000000001</v>
      </c>
      <c r="C6" s="93">
        <v>0.15479018056711474</v>
      </c>
      <c r="D6" s="93"/>
      <c r="E6" s="93">
        <v>10.298</v>
      </c>
      <c r="F6" s="93">
        <v>0.88167517324189604</v>
      </c>
      <c r="G6" s="93"/>
      <c r="H6" s="93">
        <v>103.75</v>
      </c>
      <c r="I6" s="93">
        <v>79.21790271845822</v>
      </c>
      <c r="J6" s="93"/>
      <c r="K6" s="93">
        <v>89.960000000000008</v>
      </c>
      <c r="L6" s="93">
        <v>68.969900036980704</v>
      </c>
      <c r="M6" s="93"/>
      <c r="N6" s="93">
        <v>6.2799999999999994</v>
      </c>
      <c r="O6" s="93">
        <v>0.35527766918597425</v>
      </c>
      <c r="P6" s="93"/>
      <c r="Q6" s="93">
        <v>404</v>
      </c>
      <c r="R6" s="93">
        <v>544.82596609682003</v>
      </c>
      <c r="S6" s="93"/>
      <c r="T6" s="93">
        <v>2.2480000000000002</v>
      </c>
      <c r="U6" s="93">
        <v>0.88112049875901266</v>
      </c>
      <c r="V6" s="93"/>
      <c r="W6" s="93">
        <v>45.56</v>
      </c>
      <c r="X6" s="93">
        <v>40.249422356103445</v>
      </c>
    </row>
    <row r="7" spans="1:24" x14ac:dyDescent="0.2">
      <c r="A7" s="92" t="s">
        <v>13</v>
      </c>
      <c r="B7" s="93">
        <v>0.10800000000000001</v>
      </c>
      <c r="C7" s="93">
        <v>8.8040394769168945E-2</v>
      </c>
      <c r="D7" s="93"/>
      <c r="E7" s="93">
        <v>9.8130000000000006</v>
      </c>
      <c r="F7" s="93">
        <v>1.2070722154590861</v>
      </c>
      <c r="G7" s="93"/>
      <c r="H7" s="93">
        <v>133.41000000000003</v>
      </c>
      <c r="I7" s="93">
        <v>152.5844935328183</v>
      </c>
      <c r="J7" s="93"/>
      <c r="K7" s="93">
        <v>63.084000000000003</v>
      </c>
      <c r="L7" s="93">
        <v>49.444261592670635</v>
      </c>
      <c r="M7" s="93"/>
      <c r="N7" s="93">
        <v>6.330000000000001</v>
      </c>
      <c r="O7" s="93">
        <v>0.42176876234362098</v>
      </c>
      <c r="P7" s="93"/>
      <c r="Q7" s="93">
        <v>387.9</v>
      </c>
      <c r="R7" s="93">
        <v>595.76271376371915</v>
      </c>
      <c r="S7" s="93"/>
      <c r="T7" s="93">
        <v>1.9649999999999999</v>
      </c>
      <c r="U7" s="93">
        <v>0.97874352559232247</v>
      </c>
      <c r="V7" s="93"/>
      <c r="W7" s="93">
        <v>40.429999999999993</v>
      </c>
      <c r="X7" s="93">
        <v>37.281751568294112</v>
      </c>
    </row>
    <row r="8" spans="1:24" x14ac:dyDescent="0.2">
      <c r="A8" s="92" t="s">
        <v>9</v>
      </c>
      <c r="B8" s="93">
        <v>8.3999999999999991E-2</v>
      </c>
      <c r="C8" s="93">
        <v>0.11452316602135813</v>
      </c>
      <c r="D8" s="93"/>
      <c r="E8" s="93">
        <v>9.4649999999999999</v>
      </c>
      <c r="F8" s="93">
        <v>1.3155923887486272</v>
      </c>
      <c r="G8" s="93"/>
      <c r="H8" s="93">
        <v>97.86</v>
      </c>
      <c r="I8" s="93">
        <v>72.228852345244363</v>
      </c>
      <c r="J8" s="93"/>
      <c r="K8" s="93">
        <v>47.255999999999993</v>
      </c>
      <c r="L8" s="93">
        <v>57.701271158730414</v>
      </c>
      <c r="M8" s="93"/>
      <c r="N8" s="93">
        <v>6.18</v>
      </c>
      <c r="O8" s="93">
        <v>0.50508525133002702</v>
      </c>
      <c r="P8" s="93"/>
      <c r="Q8" s="93">
        <v>425.2</v>
      </c>
      <c r="R8" s="93">
        <v>383.54046577758766</v>
      </c>
      <c r="S8" s="93"/>
      <c r="T8" s="93">
        <v>1.6879999999999999</v>
      </c>
      <c r="U8" s="93">
        <v>0.85222323627348051</v>
      </c>
      <c r="V8" s="93"/>
      <c r="W8" s="93">
        <v>24.04</v>
      </c>
      <c r="X8" s="93">
        <v>27.65422210079322</v>
      </c>
    </row>
    <row r="9" spans="1:24" x14ac:dyDescent="0.2">
      <c r="A9" s="92" t="s">
        <v>8</v>
      </c>
      <c r="B9" s="93">
        <v>0.13200000000000003</v>
      </c>
      <c r="C9" s="93">
        <v>0.14913081505845796</v>
      </c>
      <c r="D9" s="93"/>
      <c r="E9" s="93">
        <v>10.085000000000001</v>
      </c>
      <c r="F9" s="93">
        <v>0.95220504327818423</v>
      </c>
      <c r="G9" s="93"/>
      <c r="H9" s="93">
        <v>118.87</v>
      </c>
      <c r="I9" s="93">
        <v>106.9912047267853</v>
      </c>
      <c r="J9" s="93"/>
      <c r="K9" s="93">
        <v>36.31</v>
      </c>
      <c r="L9" s="93">
        <v>32.014005615598236</v>
      </c>
      <c r="M9" s="93"/>
      <c r="N9" s="93">
        <v>6.410000000000001</v>
      </c>
      <c r="O9" s="93">
        <v>0.41217579852398195</v>
      </c>
      <c r="P9" s="93"/>
      <c r="Q9" s="93">
        <v>706.9</v>
      </c>
      <c r="R9" s="93">
        <v>819.44038492403126</v>
      </c>
      <c r="S9" s="93"/>
      <c r="T9" s="93">
        <v>2.0009999999999999</v>
      </c>
      <c r="U9" s="93">
        <v>0.83269909197607483</v>
      </c>
      <c r="V9" s="93"/>
      <c r="W9" s="93">
        <v>31.879999999999995</v>
      </c>
      <c r="X9" s="93">
        <v>48.261159906860456</v>
      </c>
    </row>
    <row r="10" spans="1:24" x14ac:dyDescent="0.2">
      <c r="A10" s="92" t="s">
        <v>16</v>
      </c>
      <c r="B10" s="93">
        <v>1.4999999999999999E-2</v>
      </c>
      <c r="C10" s="93">
        <v>4.7434164902525694E-2</v>
      </c>
      <c r="D10" s="93"/>
      <c r="E10" s="93">
        <v>10.46</v>
      </c>
      <c r="F10" s="93">
        <v>0.90823393951605946</v>
      </c>
      <c r="G10" s="93"/>
      <c r="H10" s="93">
        <v>51.867000000000004</v>
      </c>
      <c r="I10" s="93">
        <v>41.686827135999032</v>
      </c>
      <c r="J10" s="93"/>
      <c r="K10" s="93">
        <v>14.568000000000001</v>
      </c>
      <c r="L10" s="93">
        <v>22.334480468051581</v>
      </c>
      <c r="M10" s="93"/>
      <c r="N10" s="93">
        <v>6.2900000000000009</v>
      </c>
      <c r="O10" s="93">
        <v>0.35418137224371393</v>
      </c>
      <c r="P10" s="93"/>
      <c r="Q10" s="93">
        <v>698.1</v>
      </c>
      <c r="R10" s="93">
        <v>1699.1691727952746</v>
      </c>
      <c r="S10" s="93"/>
      <c r="T10" s="93">
        <v>1.1250000000000002</v>
      </c>
      <c r="U10" s="93">
        <v>0.55502252206554614</v>
      </c>
      <c r="V10" s="93"/>
      <c r="W10" s="93">
        <v>20.7</v>
      </c>
      <c r="X10" s="93">
        <v>41.913058161442294</v>
      </c>
    </row>
    <row r="11" spans="1:24" x14ac:dyDescent="0.2">
      <c r="A11" s="92" t="s">
        <v>10</v>
      </c>
      <c r="B11" s="93">
        <v>0</v>
      </c>
      <c r="C11" s="93">
        <v>0</v>
      </c>
      <c r="D11" s="93"/>
      <c r="E11" s="93">
        <v>10.852</v>
      </c>
      <c r="F11" s="93">
        <v>1.7665836458480395</v>
      </c>
      <c r="G11" s="93"/>
      <c r="H11" s="93">
        <v>53.69</v>
      </c>
      <c r="I11" s="93">
        <v>40.795627489011885</v>
      </c>
      <c r="J11" s="93"/>
      <c r="K11" s="93">
        <v>7.8360000000000003</v>
      </c>
      <c r="L11" s="93">
        <v>6.5424531586655892</v>
      </c>
      <c r="M11" s="93"/>
      <c r="N11" s="93">
        <v>6.1869999999999994</v>
      </c>
      <c r="O11" s="93">
        <v>0.43502362643374132</v>
      </c>
      <c r="P11" s="93"/>
      <c r="Q11" s="93">
        <v>355.9</v>
      </c>
      <c r="R11" s="93">
        <v>574.46853699745816</v>
      </c>
      <c r="S11" s="93"/>
      <c r="T11" s="93">
        <v>0.99099999999999999</v>
      </c>
      <c r="U11" s="93">
        <v>0.45248572721505065</v>
      </c>
      <c r="V11" s="93"/>
      <c r="W11" s="93">
        <v>10.88</v>
      </c>
      <c r="X11" s="93">
        <v>12.600687811914611</v>
      </c>
    </row>
    <row r="12" spans="1:24" x14ac:dyDescent="0.2">
      <c r="A12" s="92" t="s">
        <v>11</v>
      </c>
      <c r="B12" s="93">
        <v>8.0000000000000002E-3</v>
      </c>
      <c r="C12" s="93">
        <v>2.5298221281347035E-2</v>
      </c>
      <c r="D12" s="93"/>
      <c r="E12" s="93">
        <v>10.524999999999999</v>
      </c>
      <c r="F12" s="93">
        <v>0.79276239960170125</v>
      </c>
      <c r="G12" s="93"/>
      <c r="H12" s="93">
        <v>58.180000000000007</v>
      </c>
      <c r="I12" s="93">
        <v>48.692363079051951</v>
      </c>
      <c r="J12" s="93"/>
      <c r="K12" s="93">
        <v>13.478999999999999</v>
      </c>
      <c r="L12" s="93">
        <v>9.4349085257298047</v>
      </c>
      <c r="M12" s="93"/>
      <c r="N12" s="93">
        <v>6.2499999999999991</v>
      </c>
      <c r="O12" s="93">
        <v>0.36285901761797179</v>
      </c>
      <c r="P12" s="93"/>
      <c r="Q12" s="93">
        <v>350.7</v>
      </c>
      <c r="R12" s="93">
        <v>607.38913940460498</v>
      </c>
      <c r="S12" s="93"/>
      <c r="T12" s="93">
        <v>0.95500000000000007</v>
      </c>
      <c r="U12" s="93">
        <v>0.44744335457748768</v>
      </c>
      <c r="V12" s="93"/>
      <c r="W12" s="93">
        <v>15.41</v>
      </c>
      <c r="X12" s="93">
        <v>14.838572108603387</v>
      </c>
    </row>
    <row r="13" spans="1:24" x14ac:dyDescent="0.2">
      <c r="A13" s="94" t="s">
        <v>12</v>
      </c>
      <c r="B13" s="95">
        <v>0.26700000000000002</v>
      </c>
      <c r="C13" s="95">
        <v>0.27149994884386663</v>
      </c>
      <c r="D13" s="95"/>
      <c r="E13" s="95">
        <v>10.77</v>
      </c>
      <c r="F13" s="95">
        <v>0.8895067297228747</v>
      </c>
      <c r="G13" s="95"/>
      <c r="H13" s="95">
        <v>91.655000000000001</v>
      </c>
      <c r="I13" s="95">
        <v>86.753823002537217</v>
      </c>
      <c r="J13" s="95"/>
      <c r="K13" s="95">
        <v>20.5946</v>
      </c>
      <c r="L13" s="95">
        <v>19.994814173235579</v>
      </c>
      <c r="M13" s="95"/>
      <c r="N13" s="95">
        <v>6.35</v>
      </c>
      <c r="O13" s="95">
        <v>0.33747427885529141</v>
      </c>
      <c r="P13" s="95"/>
      <c r="Q13" s="95">
        <v>448.3</v>
      </c>
      <c r="R13" s="95">
        <v>528.39506474270217</v>
      </c>
      <c r="S13" s="95"/>
      <c r="T13" s="95">
        <v>1.581</v>
      </c>
      <c r="U13" s="95">
        <v>0.65987288338150552</v>
      </c>
      <c r="V13" s="95"/>
      <c r="W13" s="95">
        <v>23.6</v>
      </c>
      <c r="X13" s="95">
        <v>27.806354189884964</v>
      </c>
    </row>
  </sheetData>
  <mergeCells count="10">
    <mergeCell ref="N2:O2"/>
    <mergeCell ref="Q2:R2"/>
    <mergeCell ref="T2:U2"/>
    <mergeCell ref="W2:X2"/>
    <mergeCell ref="A1:X1"/>
    <mergeCell ref="B2:C2"/>
    <mergeCell ref="E2:F2"/>
    <mergeCell ref="A2:A3"/>
    <mergeCell ref="H2:I2"/>
    <mergeCell ref="K2:L2"/>
  </mergeCells>
  <pageMargins left="0.7" right="0.7" top="0.75" bottom="0.75" header="0.3" footer="0.3"/>
  <pageSetup scale="7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L23" sqref="AL23"/>
    </sheetView>
  </sheetViews>
  <sheetFormatPr defaultRowHeight="12.75" x14ac:dyDescent="0.2"/>
  <sheetData/>
  <phoneticPr fontId="2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R30" sqref="R30"/>
    </sheetView>
  </sheetViews>
  <sheetFormatPr defaultRowHeight="12.75" x14ac:dyDescent="0.2"/>
  <sheetData/>
  <phoneticPr fontId="2" type="noConversion"/>
  <pageMargins left="0.75" right="0.75" top="1" bottom="1" header="0.5" footer="0.5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1"/>
  <sheetViews>
    <sheetView tabSelected="1" workbookViewId="0">
      <pane ySplit="1" topLeftCell="A62" activePane="bottomLeft" state="frozen"/>
      <selection pane="bottomLeft" activeCell="H66" sqref="H66"/>
    </sheetView>
  </sheetViews>
  <sheetFormatPr defaultRowHeight="12.75" x14ac:dyDescent="0.2"/>
  <cols>
    <col min="1" max="1" width="10.140625" style="1" bestFit="1" customWidth="1"/>
    <col min="2" max="2" width="7.7109375" style="5" customWidth="1"/>
    <col min="3" max="3" width="20.28515625" style="1" customWidth="1"/>
    <col min="4" max="4" width="12" style="1" bestFit="1" customWidth="1"/>
    <col min="5" max="5" width="21.42578125" style="1" customWidth="1"/>
    <col min="6" max="6" width="14.85546875" style="4" customWidth="1"/>
    <col min="7" max="7" width="9.140625" style="1"/>
    <col min="8" max="8" width="49.7109375" style="1" bestFit="1" customWidth="1"/>
    <col min="9" max="16384" width="9.140625" style="1"/>
  </cols>
  <sheetData>
    <row r="1" spans="1:8" s="31" customFormat="1" ht="23.25" customHeight="1" thickBot="1" x14ac:dyDescent="0.25">
      <c r="A1" s="27" t="s">
        <v>18</v>
      </c>
      <c r="B1" s="28" t="s">
        <v>122</v>
      </c>
      <c r="C1" s="27" t="s">
        <v>0</v>
      </c>
      <c r="D1" s="27" t="s">
        <v>29</v>
      </c>
      <c r="E1" s="27" t="s">
        <v>79</v>
      </c>
      <c r="F1" s="29" t="s">
        <v>81</v>
      </c>
      <c r="G1" s="27" t="s">
        <v>86</v>
      </c>
      <c r="H1" s="27" t="s">
        <v>176</v>
      </c>
    </row>
    <row r="2" spans="1:8" ht="15.75" thickTop="1" x14ac:dyDescent="0.25">
      <c r="A2" s="2">
        <v>40109</v>
      </c>
      <c r="B2" s="5">
        <v>1</v>
      </c>
      <c r="C2" s="1" t="s">
        <v>8</v>
      </c>
      <c r="D2" s="1" t="s">
        <v>44</v>
      </c>
      <c r="E2" s="1" t="s">
        <v>80</v>
      </c>
      <c r="F2" s="4">
        <v>1.7999999999999999E-2</v>
      </c>
      <c r="G2" s="1" t="s">
        <v>87</v>
      </c>
      <c r="H2" s="86" t="s">
        <v>177</v>
      </c>
    </row>
    <row r="3" spans="1:8" ht="17.25" x14ac:dyDescent="0.25">
      <c r="A3" s="2">
        <v>40220</v>
      </c>
      <c r="B3" s="5">
        <v>1</v>
      </c>
      <c r="C3" s="1" t="s">
        <v>8</v>
      </c>
      <c r="D3" s="1" t="s">
        <v>104</v>
      </c>
      <c r="E3" s="1" t="s">
        <v>83</v>
      </c>
      <c r="F3" s="4">
        <v>1.1999999999999999E-3</v>
      </c>
      <c r="G3" s="1" t="s">
        <v>87</v>
      </c>
      <c r="H3" s="86" t="s">
        <v>178</v>
      </c>
    </row>
    <row r="4" spans="1:8" ht="17.25" x14ac:dyDescent="0.25">
      <c r="A4" s="2">
        <v>40220</v>
      </c>
      <c r="B4" s="5">
        <v>1</v>
      </c>
      <c r="C4" s="1" t="s">
        <v>8</v>
      </c>
      <c r="D4" s="1" t="s">
        <v>104</v>
      </c>
      <c r="E4" s="1" t="s">
        <v>85</v>
      </c>
      <c r="F4" s="4">
        <v>7.5999999999999998E-2</v>
      </c>
      <c r="G4" s="1" t="s">
        <v>87</v>
      </c>
      <c r="H4" s="86" t="s">
        <v>179</v>
      </c>
    </row>
    <row r="5" spans="1:8" ht="17.25" x14ac:dyDescent="0.25">
      <c r="A5" s="2">
        <v>40220</v>
      </c>
      <c r="B5" s="5">
        <v>1</v>
      </c>
      <c r="C5" s="8" t="s">
        <v>160</v>
      </c>
      <c r="D5" s="1" t="s">
        <v>100</v>
      </c>
      <c r="E5" s="1" t="s">
        <v>85</v>
      </c>
      <c r="F5" s="4">
        <v>8.1000000000000003E-2</v>
      </c>
      <c r="G5" s="1" t="s">
        <v>87</v>
      </c>
      <c r="H5" s="86" t="s">
        <v>179</v>
      </c>
    </row>
    <row r="6" spans="1:8" ht="17.25" x14ac:dyDescent="0.25">
      <c r="A6" s="2">
        <v>40220</v>
      </c>
      <c r="B6" s="5">
        <v>1</v>
      </c>
      <c r="C6" s="1" t="s">
        <v>8</v>
      </c>
      <c r="D6" s="1" t="s">
        <v>104</v>
      </c>
      <c r="E6" s="1" t="s">
        <v>82</v>
      </c>
      <c r="F6" s="4">
        <v>2.2000000000000001E-3</v>
      </c>
      <c r="G6" s="1" t="s">
        <v>87</v>
      </c>
      <c r="H6" s="86" t="s">
        <v>180</v>
      </c>
    </row>
    <row r="7" spans="1:8" ht="17.25" x14ac:dyDescent="0.25">
      <c r="A7" s="2">
        <v>40220</v>
      </c>
      <c r="B7" s="5">
        <v>1</v>
      </c>
      <c r="C7" s="8" t="s">
        <v>160</v>
      </c>
      <c r="D7" s="1" t="s">
        <v>100</v>
      </c>
      <c r="E7" s="1" t="s">
        <v>82</v>
      </c>
      <c r="F7" s="4">
        <v>2.2000000000000001E-3</v>
      </c>
      <c r="G7" s="1" t="s">
        <v>87</v>
      </c>
      <c r="H7" s="86" t="s">
        <v>180</v>
      </c>
    </row>
    <row r="8" spans="1:8" ht="15" x14ac:dyDescent="0.25">
      <c r="A8" s="2">
        <v>40220</v>
      </c>
      <c r="B8" s="5">
        <v>1</v>
      </c>
      <c r="C8" s="1" t="s">
        <v>8</v>
      </c>
      <c r="D8" s="1" t="s">
        <v>104</v>
      </c>
      <c r="E8" s="1" t="s">
        <v>80</v>
      </c>
      <c r="F8" s="4">
        <v>2.3999999999999998E-3</v>
      </c>
      <c r="G8" s="1" t="s">
        <v>87</v>
      </c>
      <c r="H8" s="86" t="s">
        <v>177</v>
      </c>
    </row>
    <row r="9" spans="1:8" ht="15" x14ac:dyDescent="0.25">
      <c r="A9" s="2">
        <v>40220</v>
      </c>
      <c r="B9" s="5">
        <v>1</v>
      </c>
      <c r="C9" s="8" t="s">
        <v>160</v>
      </c>
      <c r="D9" s="1" t="s">
        <v>100</v>
      </c>
      <c r="E9" s="1" t="s">
        <v>80</v>
      </c>
      <c r="F9" s="4">
        <v>2.3999999999999998E-3</v>
      </c>
      <c r="G9" s="1" t="s">
        <v>87</v>
      </c>
      <c r="H9" s="86" t="s">
        <v>177</v>
      </c>
    </row>
    <row r="10" spans="1:8" ht="17.25" x14ac:dyDescent="0.25">
      <c r="A10" s="2">
        <v>40220</v>
      </c>
      <c r="B10" s="5">
        <v>1</v>
      </c>
      <c r="C10" s="8" t="s">
        <v>160</v>
      </c>
      <c r="D10" s="1" t="s">
        <v>100</v>
      </c>
      <c r="E10" s="1" t="s">
        <v>90</v>
      </c>
      <c r="F10" s="4">
        <v>1.1999999999999999E-3</v>
      </c>
      <c r="G10" s="1" t="s">
        <v>87</v>
      </c>
      <c r="H10" s="86" t="s">
        <v>181</v>
      </c>
    </row>
    <row r="11" spans="1:8" ht="15" x14ac:dyDescent="0.25">
      <c r="A11" s="2">
        <v>40220</v>
      </c>
      <c r="B11" s="5">
        <v>1</v>
      </c>
      <c r="C11" s="1" t="s">
        <v>8</v>
      </c>
      <c r="D11" s="1" t="s">
        <v>104</v>
      </c>
      <c r="E11" s="1" t="s">
        <v>101</v>
      </c>
      <c r="F11" s="4">
        <v>2.8999999999999998E-3</v>
      </c>
      <c r="G11" s="1" t="s">
        <v>87</v>
      </c>
      <c r="H11" s="86" t="s">
        <v>177</v>
      </c>
    </row>
    <row r="12" spans="1:8" ht="15" x14ac:dyDescent="0.25">
      <c r="A12" s="2">
        <v>40220</v>
      </c>
      <c r="B12" s="5">
        <v>1</v>
      </c>
      <c r="C12" s="8" t="s">
        <v>160</v>
      </c>
      <c r="D12" s="1" t="s">
        <v>100</v>
      </c>
      <c r="E12" s="1" t="s">
        <v>101</v>
      </c>
      <c r="F12" s="4">
        <v>3.0999999999999999E-3</v>
      </c>
      <c r="G12" s="1" t="s">
        <v>87</v>
      </c>
      <c r="H12" s="86" t="s">
        <v>177</v>
      </c>
    </row>
    <row r="13" spans="1:8" ht="15" x14ac:dyDescent="0.25">
      <c r="A13" s="2">
        <v>40220</v>
      </c>
      <c r="B13" s="5">
        <v>1</v>
      </c>
      <c r="C13" s="8" t="s">
        <v>160</v>
      </c>
      <c r="D13" s="1" t="s">
        <v>100</v>
      </c>
      <c r="E13" s="1" t="s">
        <v>102</v>
      </c>
      <c r="F13" s="4">
        <v>1.5E-3</v>
      </c>
      <c r="G13" s="1" t="s">
        <v>87</v>
      </c>
      <c r="H13" s="86" t="s">
        <v>177</v>
      </c>
    </row>
    <row r="14" spans="1:8" ht="17.25" x14ac:dyDescent="0.25">
      <c r="A14" s="2">
        <v>40220</v>
      </c>
      <c r="B14" s="5">
        <v>1</v>
      </c>
      <c r="C14" s="1" t="s">
        <v>8</v>
      </c>
      <c r="D14" s="1" t="s">
        <v>104</v>
      </c>
      <c r="E14" s="1" t="s">
        <v>92</v>
      </c>
      <c r="F14" s="4">
        <v>6.9000000000000006E-2</v>
      </c>
      <c r="G14" s="1">
        <v>525.20000000000005</v>
      </c>
      <c r="H14" s="86" t="s">
        <v>183</v>
      </c>
    </row>
    <row r="15" spans="1:8" ht="17.25" x14ac:dyDescent="0.25">
      <c r="A15" s="2">
        <v>40220</v>
      </c>
      <c r="B15" s="5">
        <v>1</v>
      </c>
      <c r="C15" s="8" t="s">
        <v>160</v>
      </c>
      <c r="D15" s="1" t="s">
        <v>100</v>
      </c>
      <c r="E15" s="1" t="s">
        <v>92</v>
      </c>
      <c r="F15" s="4">
        <v>5.5E-2</v>
      </c>
      <c r="G15" s="1">
        <v>525.5</v>
      </c>
      <c r="H15" s="86" t="s">
        <v>183</v>
      </c>
    </row>
    <row r="16" spans="1:8" ht="17.25" x14ac:dyDescent="0.25">
      <c r="A16" s="2">
        <v>40270</v>
      </c>
      <c r="B16" s="5">
        <v>1</v>
      </c>
      <c r="C16" s="1" t="s">
        <v>8</v>
      </c>
      <c r="D16" s="30" t="s">
        <v>140</v>
      </c>
      <c r="E16" s="1" t="s">
        <v>89</v>
      </c>
      <c r="F16" s="4">
        <v>1.1999999999999999E-3</v>
      </c>
      <c r="G16" s="1" t="s">
        <v>87</v>
      </c>
      <c r="H16" s="86" t="s">
        <v>178</v>
      </c>
    </row>
    <row r="17" spans="1:8" ht="17.25" x14ac:dyDescent="0.25">
      <c r="A17" s="2">
        <v>40270</v>
      </c>
      <c r="B17" s="5">
        <v>1</v>
      </c>
      <c r="C17" s="1" t="s">
        <v>8</v>
      </c>
      <c r="D17" s="30" t="s">
        <v>140</v>
      </c>
      <c r="E17" s="1" t="s">
        <v>82</v>
      </c>
      <c r="F17" s="4">
        <v>4.4999999999999997E-3</v>
      </c>
      <c r="G17" s="1" t="s">
        <v>87</v>
      </c>
      <c r="H17" s="86" t="s">
        <v>180</v>
      </c>
    </row>
    <row r="18" spans="1:8" ht="15" x14ac:dyDescent="0.25">
      <c r="A18" s="2">
        <v>40270</v>
      </c>
      <c r="B18" s="5">
        <v>1</v>
      </c>
      <c r="C18" s="1" t="s">
        <v>8</v>
      </c>
      <c r="D18" s="30" t="s">
        <v>140</v>
      </c>
      <c r="E18" s="1" t="s">
        <v>80</v>
      </c>
      <c r="F18" s="4">
        <v>3.7000000000000002E-3</v>
      </c>
      <c r="G18" s="1" t="s">
        <v>87</v>
      </c>
      <c r="H18" s="86" t="s">
        <v>177</v>
      </c>
    </row>
    <row r="19" spans="1:8" ht="17.25" x14ac:dyDescent="0.25">
      <c r="A19" s="2">
        <v>40270</v>
      </c>
      <c r="B19" s="5">
        <v>1</v>
      </c>
      <c r="C19" s="1" t="s">
        <v>8</v>
      </c>
      <c r="D19" s="30" t="s">
        <v>140</v>
      </c>
      <c r="E19" s="1" t="s">
        <v>90</v>
      </c>
      <c r="F19" s="4">
        <v>1.1000000000000001E-3</v>
      </c>
      <c r="G19" s="1" t="s">
        <v>87</v>
      </c>
      <c r="H19" s="86" t="s">
        <v>181</v>
      </c>
    </row>
    <row r="20" spans="1:8" ht="15" x14ac:dyDescent="0.25">
      <c r="A20" s="2">
        <v>40270</v>
      </c>
      <c r="B20" s="5">
        <v>1</v>
      </c>
      <c r="C20" s="1" t="s">
        <v>8</v>
      </c>
      <c r="D20" s="30" t="s">
        <v>140</v>
      </c>
      <c r="E20" s="8" t="s">
        <v>161</v>
      </c>
      <c r="F20" s="4">
        <v>0.09</v>
      </c>
      <c r="G20" s="1">
        <v>525.5</v>
      </c>
      <c r="H20" s="86" t="s">
        <v>177</v>
      </c>
    </row>
    <row r="21" spans="1:8" ht="17.25" x14ac:dyDescent="0.25">
      <c r="A21" s="2">
        <v>40109</v>
      </c>
      <c r="B21" s="5">
        <v>2</v>
      </c>
      <c r="C21" s="1" t="s">
        <v>9</v>
      </c>
      <c r="D21" s="1" t="s">
        <v>43</v>
      </c>
      <c r="E21" s="1" t="s">
        <v>83</v>
      </c>
      <c r="F21" s="4">
        <v>1.2999999999999999E-2</v>
      </c>
      <c r="G21" s="1" t="s">
        <v>87</v>
      </c>
      <c r="H21" s="86" t="s">
        <v>178</v>
      </c>
    </row>
    <row r="22" spans="1:8" ht="17.25" x14ac:dyDescent="0.25">
      <c r="A22" s="2">
        <v>40109</v>
      </c>
      <c r="B22" s="5">
        <v>2</v>
      </c>
      <c r="C22" s="1" t="s">
        <v>9</v>
      </c>
      <c r="D22" s="1" t="s">
        <v>43</v>
      </c>
      <c r="E22" s="1" t="s">
        <v>84</v>
      </c>
      <c r="F22" s="4">
        <v>1.7999999999999999E-2</v>
      </c>
      <c r="G22" s="1" t="s">
        <v>87</v>
      </c>
      <c r="H22" s="86" t="s">
        <v>178</v>
      </c>
    </row>
    <row r="23" spans="1:8" ht="17.25" x14ac:dyDescent="0.25">
      <c r="A23" s="2">
        <v>40109</v>
      </c>
      <c r="B23" s="5">
        <v>2</v>
      </c>
      <c r="C23" s="1" t="s">
        <v>9</v>
      </c>
      <c r="D23" s="1" t="s">
        <v>43</v>
      </c>
      <c r="E23" s="1" t="s">
        <v>82</v>
      </c>
      <c r="F23" s="4">
        <v>1.4999999999999999E-2</v>
      </c>
      <c r="G23" s="1" t="s">
        <v>87</v>
      </c>
      <c r="H23" s="86" t="s">
        <v>180</v>
      </c>
    </row>
    <row r="24" spans="1:8" ht="17.25" x14ac:dyDescent="0.25">
      <c r="A24" s="2">
        <v>40220</v>
      </c>
      <c r="B24" s="5">
        <v>2</v>
      </c>
      <c r="C24" s="1" t="s">
        <v>9</v>
      </c>
      <c r="D24" s="1" t="s">
        <v>121</v>
      </c>
      <c r="E24" s="1" t="s">
        <v>89</v>
      </c>
      <c r="F24" s="4">
        <v>1E-3</v>
      </c>
      <c r="G24" s="1" t="s">
        <v>87</v>
      </c>
      <c r="H24" s="86" t="s">
        <v>178</v>
      </c>
    </row>
    <row r="25" spans="1:8" ht="17.25" x14ac:dyDescent="0.25">
      <c r="A25" s="2">
        <v>40220</v>
      </c>
      <c r="B25" s="5">
        <v>2</v>
      </c>
      <c r="C25" s="1" t="s">
        <v>9</v>
      </c>
      <c r="D25" s="1" t="s">
        <v>121</v>
      </c>
      <c r="E25" s="1" t="s">
        <v>85</v>
      </c>
      <c r="F25" s="4">
        <v>7.9000000000000008E-3</v>
      </c>
      <c r="G25" s="1" t="s">
        <v>87</v>
      </c>
      <c r="H25" s="86" t="s">
        <v>179</v>
      </c>
    </row>
    <row r="26" spans="1:8" ht="17.25" x14ac:dyDescent="0.25">
      <c r="A26" s="2">
        <v>40220</v>
      </c>
      <c r="B26" s="5">
        <v>2</v>
      </c>
      <c r="C26" s="1" t="s">
        <v>9</v>
      </c>
      <c r="D26" s="1" t="s">
        <v>121</v>
      </c>
      <c r="E26" s="1" t="s">
        <v>82</v>
      </c>
      <c r="F26" s="4">
        <v>4.3E-3</v>
      </c>
      <c r="G26" s="1" t="s">
        <v>87</v>
      </c>
      <c r="H26" s="86" t="s">
        <v>180</v>
      </c>
    </row>
    <row r="27" spans="1:8" ht="17.25" x14ac:dyDescent="0.25">
      <c r="A27" s="2">
        <v>40270</v>
      </c>
      <c r="B27" s="5">
        <v>2</v>
      </c>
      <c r="C27" s="1" t="s">
        <v>9</v>
      </c>
      <c r="D27" s="30" t="s">
        <v>141</v>
      </c>
      <c r="E27" s="1" t="s">
        <v>89</v>
      </c>
      <c r="F27" s="4">
        <v>2.8E-3</v>
      </c>
      <c r="G27" s="1" t="s">
        <v>87</v>
      </c>
      <c r="H27" s="86" t="s">
        <v>178</v>
      </c>
    </row>
    <row r="28" spans="1:8" ht="17.25" x14ac:dyDescent="0.25">
      <c r="A28" s="2">
        <v>40270</v>
      </c>
      <c r="B28" s="5">
        <v>2</v>
      </c>
      <c r="C28" s="1" t="s">
        <v>9</v>
      </c>
      <c r="D28" s="30" t="s">
        <v>141</v>
      </c>
      <c r="E28" s="1" t="s">
        <v>84</v>
      </c>
      <c r="F28" s="4">
        <v>5.7000000000000002E-3</v>
      </c>
      <c r="G28" s="1" t="s">
        <v>87</v>
      </c>
      <c r="H28" s="86" t="s">
        <v>178</v>
      </c>
    </row>
    <row r="29" spans="1:8" ht="17.25" x14ac:dyDescent="0.25">
      <c r="A29" s="2">
        <v>40270</v>
      </c>
      <c r="B29" s="5">
        <v>2</v>
      </c>
      <c r="C29" s="1" t="s">
        <v>9</v>
      </c>
      <c r="D29" s="30" t="s">
        <v>141</v>
      </c>
      <c r="E29" s="8" t="s">
        <v>82</v>
      </c>
      <c r="F29" s="4">
        <v>6.7999999999999996E-3</v>
      </c>
      <c r="G29" s="1" t="s">
        <v>87</v>
      </c>
      <c r="H29" s="86" t="s">
        <v>180</v>
      </c>
    </row>
    <row r="30" spans="1:8" ht="15" x14ac:dyDescent="0.25">
      <c r="A30" s="2">
        <v>40270</v>
      </c>
      <c r="B30" s="5">
        <v>2</v>
      </c>
      <c r="C30" s="1" t="s">
        <v>9</v>
      </c>
      <c r="D30" s="30" t="s">
        <v>141</v>
      </c>
      <c r="E30" s="1" t="s">
        <v>80</v>
      </c>
      <c r="F30" s="4">
        <v>3.0999999999999999E-3</v>
      </c>
      <c r="G30" s="1" t="s">
        <v>87</v>
      </c>
      <c r="H30" s="86" t="s">
        <v>177</v>
      </c>
    </row>
    <row r="31" spans="1:8" ht="17.25" x14ac:dyDescent="0.25">
      <c r="A31" s="2">
        <v>40270</v>
      </c>
      <c r="B31" s="5">
        <v>2</v>
      </c>
      <c r="C31" s="1" t="s">
        <v>9</v>
      </c>
      <c r="D31" s="30" t="s">
        <v>141</v>
      </c>
      <c r="E31" s="1" t="s">
        <v>90</v>
      </c>
      <c r="F31" s="4">
        <v>1E-3</v>
      </c>
      <c r="G31" s="1" t="s">
        <v>87</v>
      </c>
      <c r="H31" s="86" t="s">
        <v>181</v>
      </c>
    </row>
    <row r="32" spans="1:8" ht="15" x14ac:dyDescent="0.25">
      <c r="A32" s="2">
        <v>40270</v>
      </c>
      <c r="B32" s="5">
        <v>2</v>
      </c>
      <c r="C32" s="1" t="s">
        <v>9</v>
      </c>
      <c r="D32" s="30" t="s">
        <v>141</v>
      </c>
      <c r="E32" s="8" t="s">
        <v>165</v>
      </c>
      <c r="F32" s="4">
        <v>5.2999999999999998E-4</v>
      </c>
      <c r="G32" s="1" t="s">
        <v>87</v>
      </c>
      <c r="H32" s="86" t="s">
        <v>177</v>
      </c>
    </row>
    <row r="33" spans="1:8" ht="15" x14ac:dyDescent="0.25">
      <c r="A33" s="2">
        <v>40270</v>
      </c>
      <c r="B33" s="5">
        <v>2</v>
      </c>
      <c r="C33" s="1" t="s">
        <v>9</v>
      </c>
      <c r="D33" s="8" t="s">
        <v>141</v>
      </c>
      <c r="E33" s="8" t="s">
        <v>161</v>
      </c>
      <c r="F33" s="4">
        <v>0.14000000000000001</v>
      </c>
      <c r="G33" s="1">
        <v>525.5</v>
      </c>
      <c r="H33" s="86" t="s">
        <v>177</v>
      </c>
    </row>
    <row r="34" spans="1:8" ht="17.25" x14ac:dyDescent="0.25">
      <c r="A34" s="2">
        <v>40270</v>
      </c>
      <c r="B34" s="5">
        <v>2</v>
      </c>
      <c r="C34" s="1" t="s">
        <v>9</v>
      </c>
      <c r="D34" s="8" t="s">
        <v>141</v>
      </c>
      <c r="E34" s="8" t="s">
        <v>92</v>
      </c>
      <c r="F34" s="4">
        <v>5.2999999999999999E-2</v>
      </c>
      <c r="G34" s="1">
        <v>525.5</v>
      </c>
      <c r="H34" s="86" t="s">
        <v>183</v>
      </c>
    </row>
    <row r="35" spans="1:8" ht="17.25" x14ac:dyDescent="0.25">
      <c r="A35" s="2">
        <v>40220</v>
      </c>
      <c r="B35" s="5">
        <v>3</v>
      </c>
      <c r="C35" s="1" t="s">
        <v>13</v>
      </c>
      <c r="D35" s="1" t="s">
        <v>88</v>
      </c>
      <c r="E35" s="1" t="s">
        <v>89</v>
      </c>
      <c r="F35" s="4">
        <v>6.3000000000000003E-4</v>
      </c>
      <c r="G35" s="1" t="s">
        <v>87</v>
      </c>
      <c r="H35" s="86" t="s">
        <v>178</v>
      </c>
    </row>
    <row r="36" spans="1:8" ht="17.25" x14ac:dyDescent="0.25">
      <c r="A36" s="2">
        <v>40220</v>
      </c>
      <c r="B36" s="5">
        <v>3</v>
      </c>
      <c r="C36" s="1" t="s">
        <v>13</v>
      </c>
      <c r="D36" s="1" t="s">
        <v>88</v>
      </c>
      <c r="E36" s="1" t="s">
        <v>84</v>
      </c>
      <c r="F36" s="4">
        <v>1.9E-3</v>
      </c>
      <c r="G36" s="1" t="s">
        <v>87</v>
      </c>
      <c r="H36" s="86" t="s">
        <v>178</v>
      </c>
    </row>
    <row r="37" spans="1:8" ht="17.25" x14ac:dyDescent="0.25">
      <c r="A37" s="2">
        <v>40220</v>
      </c>
      <c r="B37" s="5">
        <v>3</v>
      </c>
      <c r="C37" s="1" t="s">
        <v>13</v>
      </c>
      <c r="D37" s="1" t="s">
        <v>88</v>
      </c>
      <c r="E37" s="1" t="s">
        <v>85</v>
      </c>
      <c r="F37" s="4">
        <v>0.02</v>
      </c>
      <c r="G37" s="1" t="s">
        <v>87</v>
      </c>
      <c r="H37" s="86" t="s">
        <v>179</v>
      </c>
    </row>
    <row r="38" spans="1:8" ht="17.25" x14ac:dyDescent="0.25">
      <c r="A38" s="2">
        <v>40220</v>
      </c>
      <c r="B38" s="5">
        <v>3</v>
      </c>
      <c r="C38" s="1" t="s">
        <v>13</v>
      </c>
      <c r="D38" s="1" t="s">
        <v>88</v>
      </c>
      <c r="E38" s="1" t="s">
        <v>82</v>
      </c>
      <c r="F38" s="4">
        <v>3.3E-3</v>
      </c>
      <c r="G38" s="1" t="s">
        <v>87</v>
      </c>
      <c r="H38" s="86" t="s">
        <v>180</v>
      </c>
    </row>
    <row r="39" spans="1:8" ht="17.25" x14ac:dyDescent="0.25">
      <c r="A39" s="2">
        <v>40220</v>
      </c>
      <c r="B39" s="5">
        <v>3</v>
      </c>
      <c r="C39" s="1" t="s">
        <v>13</v>
      </c>
      <c r="D39" s="1" t="s">
        <v>88</v>
      </c>
      <c r="E39" s="1" t="s">
        <v>90</v>
      </c>
      <c r="F39" s="4">
        <v>1.1999999999999999E-3</v>
      </c>
      <c r="G39" s="1" t="s">
        <v>87</v>
      </c>
      <c r="H39" s="86" t="s">
        <v>181</v>
      </c>
    </row>
    <row r="40" spans="1:8" ht="17.25" x14ac:dyDescent="0.25">
      <c r="A40" s="2">
        <v>40220</v>
      </c>
      <c r="B40" s="5">
        <v>3</v>
      </c>
      <c r="C40" s="1" t="s">
        <v>13</v>
      </c>
      <c r="D40" s="1" t="s">
        <v>88</v>
      </c>
      <c r="E40" s="1" t="s">
        <v>91</v>
      </c>
      <c r="F40" s="4">
        <v>5.0000000000000001E-4</v>
      </c>
      <c r="G40" s="1" t="s">
        <v>87</v>
      </c>
      <c r="H40" s="86" t="s">
        <v>184</v>
      </c>
    </row>
    <row r="41" spans="1:8" ht="17.25" x14ac:dyDescent="0.25">
      <c r="A41" s="2">
        <v>40220</v>
      </c>
      <c r="B41" s="5">
        <v>3</v>
      </c>
      <c r="C41" s="1" t="s">
        <v>13</v>
      </c>
      <c r="D41" s="1" t="s">
        <v>88</v>
      </c>
      <c r="E41" s="1" t="s">
        <v>92</v>
      </c>
      <c r="F41" s="4">
        <v>0.38</v>
      </c>
      <c r="G41" s="1">
        <v>525.20000000000005</v>
      </c>
      <c r="H41" s="86" t="s">
        <v>183</v>
      </c>
    </row>
    <row r="42" spans="1:8" ht="17.25" x14ac:dyDescent="0.25">
      <c r="A42" s="2">
        <v>40270</v>
      </c>
      <c r="B42" s="5">
        <v>3</v>
      </c>
      <c r="C42" s="1" t="s">
        <v>13</v>
      </c>
      <c r="D42" s="30" t="s">
        <v>143</v>
      </c>
      <c r="E42" s="1" t="s">
        <v>89</v>
      </c>
      <c r="F42" s="4">
        <v>4.5999999999999999E-3</v>
      </c>
      <c r="G42" s="1" t="s">
        <v>87</v>
      </c>
      <c r="H42" s="86" t="s">
        <v>178</v>
      </c>
    </row>
    <row r="43" spans="1:8" ht="17.25" x14ac:dyDescent="0.25">
      <c r="A43" s="2">
        <v>40270</v>
      </c>
      <c r="B43" s="5">
        <v>3</v>
      </c>
      <c r="C43" s="1" t="s">
        <v>13</v>
      </c>
      <c r="D43" s="30" t="s">
        <v>143</v>
      </c>
      <c r="E43" s="1" t="s">
        <v>84</v>
      </c>
      <c r="F43" s="4">
        <v>8.3999999999999995E-3</v>
      </c>
      <c r="G43" s="1" t="s">
        <v>87</v>
      </c>
      <c r="H43" s="86" t="s">
        <v>178</v>
      </c>
    </row>
    <row r="44" spans="1:8" ht="17.25" x14ac:dyDescent="0.25">
      <c r="A44" s="2">
        <v>40270</v>
      </c>
      <c r="B44" s="5">
        <v>3</v>
      </c>
      <c r="C44" s="1" t="s">
        <v>13</v>
      </c>
      <c r="D44" s="30" t="s">
        <v>143</v>
      </c>
      <c r="E44" s="8" t="s">
        <v>82</v>
      </c>
      <c r="F44" s="4">
        <v>8.8000000000000005E-3</v>
      </c>
      <c r="G44" s="1" t="s">
        <v>87</v>
      </c>
      <c r="H44" s="86" t="s">
        <v>180</v>
      </c>
    </row>
    <row r="45" spans="1:8" ht="15" x14ac:dyDescent="0.25">
      <c r="A45" s="2">
        <v>40270</v>
      </c>
      <c r="B45" s="5">
        <v>3</v>
      </c>
      <c r="C45" s="1" t="s">
        <v>13</v>
      </c>
      <c r="D45" s="30" t="s">
        <v>143</v>
      </c>
      <c r="E45" s="1" t="s">
        <v>80</v>
      </c>
      <c r="F45" s="4">
        <v>3.3E-3</v>
      </c>
      <c r="G45" s="1" t="s">
        <v>87</v>
      </c>
      <c r="H45" s="86" t="s">
        <v>177</v>
      </c>
    </row>
    <row r="46" spans="1:8" ht="17.25" x14ac:dyDescent="0.25">
      <c r="A46" s="2">
        <v>40270</v>
      </c>
      <c r="B46" s="5">
        <v>3</v>
      </c>
      <c r="C46" s="1" t="s">
        <v>13</v>
      </c>
      <c r="D46" s="30" t="s">
        <v>143</v>
      </c>
      <c r="E46" s="1" t="s">
        <v>90</v>
      </c>
      <c r="F46" s="4">
        <v>1.5E-3</v>
      </c>
      <c r="G46" s="1" t="s">
        <v>87</v>
      </c>
      <c r="H46" s="86" t="s">
        <v>181</v>
      </c>
    </row>
    <row r="47" spans="1:8" ht="15" x14ac:dyDescent="0.25">
      <c r="A47" s="2">
        <v>40270</v>
      </c>
      <c r="B47" s="5">
        <v>3</v>
      </c>
      <c r="C47" s="1" t="s">
        <v>13</v>
      </c>
      <c r="D47" s="30" t="s">
        <v>143</v>
      </c>
      <c r="E47" s="8" t="s">
        <v>165</v>
      </c>
      <c r="F47" s="4">
        <v>1.8E-3</v>
      </c>
      <c r="G47" s="1" t="s">
        <v>87</v>
      </c>
      <c r="H47" s="86" t="s">
        <v>177</v>
      </c>
    </row>
    <row r="48" spans="1:8" ht="17.25" x14ac:dyDescent="0.25">
      <c r="A48" s="2">
        <v>40270</v>
      </c>
      <c r="B48" s="5">
        <v>3</v>
      </c>
      <c r="C48" s="1" t="s">
        <v>13</v>
      </c>
      <c r="D48" s="8" t="s">
        <v>143</v>
      </c>
      <c r="E48" s="8" t="s">
        <v>92</v>
      </c>
      <c r="F48" s="4">
        <v>0.21</v>
      </c>
      <c r="G48" s="1">
        <v>525.5</v>
      </c>
      <c r="H48" s="86" t="s">
        <v>183</v>
      </c>
    </row>
    <row r="49" spans="1:8" ht="17.25" x14ac:dyDescent="0.25">
      <c r="A49" s="2">
        <v>40109</v>
      </c>
      <c r="B49" s="5">
        <v>4</v>
      </c>
      <c r="C49" s="1" t="s">
        <v>14</v>
      </c>
      <c r="D49" s="1" t="s">
        <v>41</v>
      </c>
      <c r="E49" s="1" t="s">
        <v>85</v>
      </c>
      <c r="F49" s="4">
        <v>3.4000000000000002E-2</v>
      </c>
      <c r="G49" s="1" t="s">
        <v>87</v>
      </c>
      <c r="H49" s="86" t="s">
        <v>179</v>
      </c>
    </row>
    <row r="50" spans="1:8" ht="17.25" x14ac:dyDescent="0.25">
      <c r="A50" s="2">
        <v>40109</v>
      </c>
      <c r="B50" s="5">
        <v>4</v>
      </c>
      <c r="C50" s="1" t="s">
        <v>14</v>
      </c>
      <c r="D50" s="1" t="s">
        <v>41</v>
      </c>
      <c r="E50" s="1" t="s">
        <v>82</v>
      </c>
      <c r="F50" s="4">
        <v>1.2999999999999999E-2</v>
      </c>
      <c r="G50" s="1" t="s">
        <v>87</v>
      </c>
      <c r="H50" s="86" t="s">
        <v>180</v>
      </c>
    </row>
    <row r="51" spans="1:8" ht="15" x14ac:dyDescent="0.25">
      <c r="A51" s="2">
        <v>40109</v>
      </c>
      <c r="B51" s="5">
        <v>4</v>
      </c>
      <c r="C51" s="1" t="s">
        <v>14</v>
      </c>
      <c r="D51" s="1" t="s">
        <v>41</v>
      </c>
      <c r="E51" s="1" t="s">
        <v>80</v>
      </c>
      <c r="F51" s="4">
        <v>1.2999999999999999E-2</v>
      </c>
      <c r="G51" s="1" t="s">
        <v>87</v>
      </c>
      <c r="H51" s="86" t="s">
        <v>177</v>
      </c>
    </row>
    <row r="52" spans="1:8" ht="17.25" x14ac:dyDescent="0.25">
      <c r="A52" s="2">
        <v>40220</v>
      </c>
      <c r="B52" s="5">
        <v>4</v>
      </c>
      <c r="C52" s="1" t="s">
        <v>14</v>
      </c>
      <c r="D52" s="1" t="s">
        <v>97</v>
      </c>
      <c r="E52" s="1" t="s">
        <v>89</v>
      </c>
      <c r="F52" s="4">
        <v>1.6000000000000001E-3</v>
      </c>
      <c r="G52" s="1" t="s">
        <v>87</v>
      </c>
      <c r="H52" s="86" t="s">
        <v>178</v>
      </c>
    </row>
    <row r="53" spans="1:8" ht="17.25" x14ac:dyDescent="0.25">
      <c r="A53" s="2">
        <v>40220</v>
      </c>
      <c r="B53" s="5">
        <v>4</v>
      </c>
      <c r="C53" s="1" t="s">
        <v>14</v>
      </c>
      <c r="D53" s="1" t="s">
        <v>97</v>
      </c>
      <c r="E53" s="1" t="s">
        <v>84</v>
      </c>
      <c r="F53" s="4">
        <v>3.5000000000000001E-3</v>
      </c>
      <c r="G53" s="1" t="s">
        <v>87</v>
      </c>
      <c r="H53" s="86" t="s">
        <v>178</v>
      </c>
    </row>
    <row r="54" spans="1:8" ht="17.25" x14ac:dyDescent="0.25">
      <c r="A54" s="2">
        <v>40220</v>
      </c>
      <c r="B54" s="5">
        <v>4</v>
      </c>
      <c r="C54" s="1" t="s">
        <v>14</v>
      </c>
      <c r="D54" s="1" t="s">
        <v>97</v>
      </c>
      <c r="E54" s="1" t="s">
        <v>85</v>
      </c>
      <c r="F54" s="4">
        <v>3.6999999999999998E-2</v>
      </c>
      <c r="G54" s="1" t="s">
        <v>87</v>
      </c>
      <c r="H54" s="86" t="s">
        <v>179</v>
      </c>
    </row>
    <row r="55" spans="1:8" ht="17.25" x14ac:dyDescent="0.25">
      <c r="A55" s="2">
        <v>40220</v>
      </c>
      <c r="B55" s="5">
        <v>4</v>
      </c>
      <c r="C55" s="1" t="s">
        <v>14</v>
      </c>
      <c r="D55" s="1" t="s">
        <v>97</v>
      </c>
      <c r="E55" s="1" t="s">
        <v>98</v>
      </c>
      <c r="F55" s="4">
        <v>0.25</v>
      </c>
      <c r="G55" s="1">
        <v>8141</v>
      </c>
      <c r="H55" s="86" t="s">
        <v>185</v>
      </c>
    </row>
    <row r="56" spans="1:8" ht="17.25" x14ac:dyDescent="0.25">
      <c r="A56" s="2">
        <v>40220</v>
      </c>
      <c r="B56" s="5">
        <v>4</v>
      </c>
      <c r="C56" s="1" t="s">
        <v>14</v>
      </c>
      <c r="D56" s="1" t="s">
        <v>97</v>
      </c>
      <c r="E56" s="1" t="s">
        <v>82</v>
      </c>
      <c r="F56" s="4">
        <v>4.3E-3</v>
      </c>
      <c r="G56" s="1" t="s">
        <v>87</v>
      </c>
      <c r="H56" s="86" t="s">
        <v>180</v>
      </c>
    </row>
    <row r="57" spans="1:8" ht="17.25" x14ac:dyDescent="0.25">
      <c r="A57" s="2">
        <v>40220</v>
      </c>
      <c r="B57" s="5">
        <v>4</v>
      </c>
      <c r="C57" s="1" t="s">
        <v>14</v>
      </c>
      <c r="D57" s="1" t="s">
        <v>97</v>
      </c>
      <c r="E57" s="1" t="s">
        <v>90</v>
      </c>
      <c r="F57" s="4">
        <v>1.4E-3</v>
      </c>
      <c r="G57" s="1" t="s">
        <v>87</v>
      </c>
      <c r="H57" s="86" t="s">
        <v>181</v>
      </c>
    </row>
    <row r="58" spans="1:8" ht="17.25" x14ac:dyDescent="0.25">
      <c r="A58" s="2">
        <v>40220</v>
      </c>
      <c r="B58" s="5">
        <v>4</v>
      </c>
      <c r="C58" s="1" t="s">
        <v>14</v>
      </c>
      <c r="D58" s="1" t="s">
        <v>97</v>
      </c>
      <c r="E58" s="1" t="s">
        <v>92</v>
      </c>
      <c r="F58" s="4">
        <v>0.52</v>
      </c>
      <c r="G58" s="1">
        <v>525.20000000000005</v>
      </c>
      <c r="H58" s="86" t="s">
        <v>183</v>
      </c>
    </row>
    <row r="59" spans="1:8" ht="15" x14ac:dyDescent="0.25">
      <c r="A59" s="2">
        <v>40270</v>
      </c>
      <c r="B59" s="5">
        <v>4</v>
      </c>
      <c r="C59" s="1" t="s">
        <v>14</v>
      </c>
      <c r="D59" s="30" t="s">
        <v>142</v>
      </c>
      <c r="E59" s="8" t="s">
        <v>166</v>
      </c>
      <c r="F59" s="4">
        <v>7.5000000000000002E-4</v>
      </c>
      <c r="G59" s="1" t="s">
        <v>87</v>
      </c>
      <c r="H59" s="86" t="s">
        <v>177</v>
      </c>
    </row>
    <row r="60" spans="1:8" ht="17.25" x14ac:dyDescent="0.25">
      <c r="A60" s="2">
        <v>40270</v>
      </c>
      <c r="B60" s="5">
        <v>4</v>
      </c>
      <c r="C60" s="1" t="s">
        <v>14</v>
      </c>
      <c r="D60" s="30" t="s">
        <v>142</v>
      </c>
      <c r="E60" s="1" t="s">
        <v>89</v>
      </c>
      <c r="F60" s="4">
        <v>3.7000000000000002E-3</v>
      </c>
      <c r="G60" s="1" t="s">
        <v>87</v>
      </c>
      <c r="H60" s="86" t="s">
        <v>178</v>
      </c>
    </row>
    <row r="61" spans="1:8" ht="17.25" x14ac:dyDescent="0.25">
      <c r="A61" s="2">
        <v>40270</v>
      </c>
      <c r="B61" s="5">
        <v>4</v>
      </c>
      <c r="C61" s="1" t="s">
        <v>14</v>
      </c>
      <c r="D61" s="30" t="s">
        <v>142</v>
      </c>
      <c r="E61" s="1" t="s">
        <v>84</v>
      </c>
      <c r="F61" s="4">
        <v>7.7000000000000002E-3</v>
      </c>
      <c r="G61" s="1" t="s">
        <v>87</v>
      </c>
      <c r="H61" s="86" t="s">
        <v>178</v>
      </c>
    </row>
    <row r="62" spans="1:8" ht="17.25" x14ac:dyDescent="0.25">
      <c r="A62" s="2">
        <v>40270</v>
      </c>
      <c r="B62" s="5">
        <v>4</v>
      </c>
      <c r="C62" s="1" t="s">
        <v>14</v>
      </c>
      <c r="D62" s="30" t="s">
        <v>142</v>
      </c>
      <c r="E62" s="8" t="s">
        <v>82</v>
      </c>
      <c r="F62" s="4">
        <v>9.7999999999999997E-3</v>
      </c>
      <c r="G62" s="1" t="s">
        <v>87</v>
      </c>
      <c r="H62" s="86" t="s">
        <v>180</v>
      </c>
    </row>
    <row r="63" spans="1:8" ht="15" x14ac:dyDescent="0.25">
      <c r="A63" s="2">
        <v>40270</v>
      </c>
      <c r="B63" s="5">
        <v>4</v>
      </c>
      <c r="C63" s="1" t="s">
        <v>14</v>
      </c>
      <c r="D63" s="30" t="s">
        <v>142</v>
      </c>
      <c r="E63" s="1" t="s">
        <v>80</v>
      </c>
      <c r="F63" s="4">
        <v>1.9E-3</v>
      </c>
      <c r="G63" s="1" t="s">
        <v>87</v>
      </c>
      <c r="H63" s="86" t="s">
        <v>177</v>
      </c>
    </row>
    <row r="64" spans="1:8" ht="15" x14ac:dyDescent="0.25">
      <c r="A64" s="2">
        <v>40270</v>
      </c>
      <c r="B64" s="5">
        <v>4</v>
      </c>
      <c r="C64" s="1" t="s">
        <v>14</v>
      </c>
      <c r="D64" s="30" t="s">
        <v>142</v>
      </c>
      <c r="E64" s="8" t="s">
        <v>165</v>
      </c>
      <c r="F64" s="4">
        <v>1.1000000000000001E-3</v>
      </c>
      <c r="G64" s="1" t="s">
        <v>87</v>
      </c>
      <c r="H64" s="86" t="s">
        <v>177</v>
      </c>
    </row>
    <row r="65" spans="1:8" ht="15" x14ac:dyDescent="0.25">
      <c r="A65" s="2">
        <v>40270</v>
      </c>
      <c r="B65" s="5">
        <v>4</v>
      </c>
      <c r="C65" s="1" t="s">
        <v>14</v>
      </c>
      <c r="D65" s="8" t="s">
        <v>142</v>
      </c>
      <c r="E65" s="8" t="s">
        <v>92</v>
      </c>
      <c r="F65" s="4">
        <v>0.12</v>
      </c>
      <c r="G65" s="1">
        <v>525.5</v>
      </c>
      <c r="H65" s="86" t="s">
        <v>177</v>
      </c>
    </row>
    <row r="66" spans="1:8" ht="17.25" x14ac:dyDescent="0.25">
      <c r="A66" s="2">
        <v>40220</v>
      </c>
      <c r="B66" s="5">
        <v>5</v>
      </c>
      <c r="C66" s="1" t="s">
        <v>15</v>
      </c>
      <c r="D66" s="1" t="s">
        <v>108</v>
      </c>
      <c r="E66" s="1" t="s">
        <v>89</v>
      </c>
      <c r="F66" s="4">
        <v>2.2000000000000001E-3</v>
      </c>
      <c r="G66" s="1" t="s">
        <v>87</v>
      </c>
      <c r="H66" s="86" t="s">
        <v>178</v>
      </c>
    </row>
    <row r="67" spans="1:8" ht="17.25" x14ac:dyDescent="0.25">
      <c r="A67" s="2">
        <v>40220</v>
      </c>
      <c r="B67" s="5">
        <v>5</v>
      </c>
      <c r="C67" s="1" t="s">
        <v>15</v>
      </c>
      <c r="D67" s="1" t="s">
        <v>108</v>
      </c>
      <c r="E67" s="1" t="s">
        <v>82</v>
      </c>
      <c r="F67" s="4">
        <v>2.7000000000000001E-3</v>
      </c>
      <c r="G67" s="1" t="s">
        <v>87</v>
      </c>
      <c r="H67" s="86" t="s">
        <v>180</v>
      </c>
    </row>
    <row r="68" spans="1:8" ht="17.25" x14ac:dyDescent="0.25">
      <c r="A68" s="2">
        <v>40220</v>
      </c>
      <c r="B68" s="5">
        <v>5</v>
      </c>
      <c r="C68" s="1" t="s">
        <v>15</v>
      </c>
      <c r="D68" s="1" t="s">
        <v>108</v>
      </c>
      <c r="E68" s="1" t="s">
        <v>109</v>
      </c>
      <c r="F68" s="4">
        <v>1.1999999999999999E-3</v>
      </c>
      <c r="G68" s="1" t="s">
        <v>87</v>
      </c>
      <c r="H68" s="86" t="s">
        <v>180</v>
      </c>
    </row>
    <row r="69" spans="1:8" ht="17.25" x14ac:dyDescent="0.25">
      <c r="A69" s="2">
        <v>40220</v>
      </c>
      <c r="B69" s="5">
        <v>5</v>
      </c>
      <c r="C69" s="1" t="s">
        <v>15</v>
      </c>
      <c r="D69" s="1" t="s">
        <v>108</v>
      </c>
      <c r="E69" s="1" t="s">
        <v>96</v>
      </c>
      <c r="F69" s="4">
        <v>1.4E-3</v>
      </c>
      <c r="G69" s="1" t="s">
        <v>87</v>
      </c>
      <c r="H69" s="86" t="s">
        <v>180</v>
      </c>
    </row>
    <row r="70" spans="1:8" ht="17.25" x14ac:dyDescent="0.25">
      <c r="A70" s="2">
        <v>40220</v>
      </c>
      <c r="B70" s="5">
        <v>5</v>
      </c>
      <c r="C70" s="1" t="s">
        <v>15</v>
      </c>
      <c r="D70" s="1" t="s">
        <v>108</v>
      </c>
      <c r="E70" s="1" t="s">
        <v>90</v>
      </c>
      <c r="F70" s="4">
        <v>6.0999999999999997E-4</v>
      </c>
      <c r="G70" s="1" t="s">
        <v>87</v>
      </c>
      <c r="H70" s="86" t="s">
        <v>181</v>
      </c>
    </row>
    <row r="71" spans="1:8" ht="15" x14ac:dyDescent="0.25">
      <c r="A71" s="2">
        <v>40220</v>
      </c>
      <c r="B71" s="5">
        <v>5</v>
      </c>
      <c r="C71" s="1" t="s">
        <v>15</v>
      </c>
      <c r="D71" s="1" t="s">
        <v>108</v>
      </c>
      <c r="E71" s="1" t="s">
        <v>101</v>
      </c>
      <c r="F71" s="4">
        <v>8.1999999999999998E-4</v>
      </c>
      <c r="G71" s="1" t="s">
        <v>87</v>
      </c>
      <c r="H71" s="86" t="s">
        <v>177</v>
      </c>
    </row>
    <row r="72" spans="1:8" ht="15" x14ac:dyDescent="0.25">
      <c r="A72" s="2">
        <v>40220</v>
      </c>
      <c r="B72" s="5">
        <v>5</v>
      </c>
      <c r="C72" s="1" t="s">
        <v>15</v>
      </c>
      <c r="D72" s="1" t="s">
        <v>108</v>
      </c>
      <c r="E72" s="1" t="s">
        <v>110</v>
      </c>
      <c r="F72" s="4">
        <v>1.1999999999999999E-3</v>
      </c>
      <c r="G72" s="1" t="s">
        <v>87</v>
      </c>
      <c r="H72" s="86" t="s">
        <v>177</v>
      </c>
    </row>
    <row r="73" spans="1:8" ht="15" x14ac:dyDescent="0.25">
      <c r="A73" s="2">
        <v>40270</v>
      </c>
      <c r="B73" s="5">
        <v>5</v>
      </c>
      <c r="C73" s="1" t="s">
        <v>15</v>
      </c>
      <c r="D73" s="30" t="s">
        <v>144</v>
      </c>
      <c r="E73" s="8" t="s">
        <v>166</v>
      </c>
      <c r="F73" s="4">
        <v>7.2999999999999996E-4</v>
      </c>
      <c r="G73" s="1" t="s">
        <v>87</v>
      </c>
      <c r="H73" s="86" t="s">
        <v>177</v>
      </c>
    </row>
    <row r="74" spans="1:8" ht="17.25" x14ac:dyDescent="0.25">
      <c r="A74" s="2">
        <v>40270</v>
      </c>
      <c r="B74" s="5">
        <v>5</v>
      </c>
      <c r="C74" s="1" t="s">
        <v>15</v>
      </c>
      <c r="D74" s="30" t="s">
        <v>144</v>
      </c>
      <c r="E74" s="8" t="s">
        <v>168</v>
      </c>
      <c r="F74" s="4">
        <v>5.8E-4</v>
      </c>
      <c r="G74" s="1" t="s">
        <v>87</v>
      </c>
      <c r="H74" s="86" t="s">
        <v>178</v>
      </c>
    </row>
    <row r="75" spans="1:8" ht="17.25" x14ac:dyDescent="0.25">
      <c r="A75" s="2">
        <v>40270</v>
      </c>
      <c r="B75" s="5">
        <v>5</v>
      </c>
      <c r="C75" s="1" t="s">
        <v>15</v>
      </c>
      <c r="D75" s="30" t="s">
        <v>144</v>
      </c>
      <c r="E75" s="1" t="s">
        <v>89</v>
      </c>
      <c r="F75" s="4">
        <v>7.0000000000000001E-3</v>
      </c>
      <c r="G75" s="1" t="s">
        <v>87</v>
      </c>
      <c r="H75" s="86" t="s">
        <v>178</v>
      </c>
    </row>
    <row r="76" spans="1:8" ht="17.25" x14ac:dyDescent="0.25">
      <c r="A76" s="2">
        <v>40270</v>
      </c>
      <c r="B76" s="5">
        <v>5</v>
      </c>
      <c r="C76" s="1" t="s">
        <v>15</v>
      </c>
      <c r="D76" s="30" t="s">
        <v>144</v>
      </c>
      <c r="E76" s="1" t="s">
        <v>84</v>
      </c>
      <c r="F76" s="4">
        <v>5.4999999999999997E-3</v>
      </c>
      <c r="G76" s="1" t="s">
        <v>87</v>
      </c>
      <c r="H76" s="86" t="s">
        <v>178</v>
      </c>
    </row>
    <row r="77" spans="1:8" ht="15" x14ac:dyDescent="0.25">
      <c r="A77" s="2">
        <v>40270</v>
      </c>
      <c r="B77" s="5">
        <v>5</v>
      </c>
      <c r="C77" s="1" t="s">
        <v>15</v>
      </c>
      <c r="D77" s="30" t="s">
        <v>144</v>
      </c>
      <c r="E77" s="8" t="s">
        <v>169</v>
      </c>
      <c r="F77" s="4">
        <v>3.9E-2</v>
      </c>
      <c r="G77" s="1" t="s">
        <v>87</v>
      </c>
      <c r="H77" s="98" t="s">
        <v>193</v>
      </c>
    </row>
    <row r="78" spans="1:8" ht="17.25" x14ac:dyDescent="0.25">
      <c r="A78" s="2">
        <v>40270</v>
      </c>
      <c r="B78" s="5">
        <v>5</v>
      </c>
      <c r="C78" s="1" t="s">
        <v>15</v>
      </c>
      <c r="D78" s="30" t="s">
        <v>144</v>
      </c>
      <c r="E78" s="8" t="s">
        <v>82</v>
      </c>
      <c r="F78" s="4">
        <v>6.4000000000000003E-3</v>
      </c>
      <c r="G78" s="1" t="s">
        <v>87</v>
      </c>
      <c r="H78" s="86" t="s">
        <v>180</v>
      </c>
    </row>
    <row r="79" spans="1:8" ht="15" x14ac:dyDescent="0.25">
      <c r="A79" s="2">
        <v>40270</v>
      </c>
      <c r="B79" s="5">
        <v>5</v>
      </c>
      <c r="C79" s="1" t="s">
        <v>15</v>
      </c>
      <c r="D79" s="30" t="s">
        <v>144</v>
      </c>
      <c r="E79" s="1" t="s">
        <v>80</v>
      </c>
      <c r="F79" s="4">
        <v>1.2999999999999999E-3</v>
      </c>
      <c r="G79" s="1" t="s">
        <v>87</v>
      </c>
      <c r="H79" s="86" t="s">
        <v>177</v>
      </c>
    </row>
    <row r="80" spans="1:8" ht="17.25" x14ac:dyDescent="0.25">
      <c r="A80" s="2">
        <v>40270</v>
      </c>
      <c r="B80" s="5">
        <v>5</v>
      </c>
      <c r="C80" s="1" t="s">
        <v>15</v>
      </c>
      <c r="D80" s="30" t="s">
        <v>144</v>
      </c>
      <c r="E80" s="1" t="s">
        <v>90</v>
      </c>
      <c r="F80" s="4">
        <v>1.6000000000000001E-3</v>
      </c>
      <c r="G80" s="1" t="s">
        <v>87</v>
      </c>
      <c r="H80" s="86" t="s">
        <v>181</v>
      </c>
    </row>
    <row r="81" spans="1:8" ht="15" x14ac:dyDescent="0.25">
      <c r="A81" s="2">
        <v>40270</v>
      </c>
      <c r="B81" s="5">
        <v>5</v>
      </c>
      <c r="C81" s="1" t="s">
        <v>15</v>
      </c>
      <c r="D81" s="30" t="s">
        <v>144</v>
      </c>
      <c r="E81" s="1" t="s">
        <v>101</v>
      </c>
      <c r="F81" s="4">
        <v>2E-3</v>
      </c>
      <c r="G81" s="1" t="s">
        <v>87</v>
      </c>
      <c r="H81" s="86" t="s">
        <v>177</v>
      </c>
    </row>
    <row r="82" spans="1:8" ht="15" x14ac:dyDescent="0.25">
      <c r="A82" s="2">
        <v>40270</v>
      </c>
      <c r="B82" s="5">
        <v>5</v>
      </c>
      <c r="C82" s="1" t="s">
        <v>15</v>
      </c>
      <c r="D82" s="30" t="s">
        <v>144</v>
      </c>
      <c r="E82" s="8" t="s">
        <v>167</v>
      </c>
      <c r="F82" s="4">
        <v>1.5E-3</v>
      </c>
      <c r="G82" s="1" t="s">
        <v>87</v>
      </c>
      <c r="H82" s="86" t="s">
        <v>177</v>
      </c>
    </row>
    <row r="83" spans="1:8" ht="15" x14ac:dyDescent="0.25">
      <c r="A83" s="2">
        <v>40270</v>
      </c>
      <c r="B83" s="5">
        <v>5</v>
      </c>
      <c r="C83" s="1" t="s">
        <v>15</v>
      </c>
      <c r="D83" s="8" t="s">
        <v>144</v>
      </c>
      <c r="E83" s="8" t="s">
        <v>161</v>
      </c>
      <c r="F83" s="4">
        <v>0.26</v>
      </c>
      <c r="G83" s="1">
        <v>525.5</v>
      </c>
      <c r="H83" s="86" t="s">
        <v>177</v>
      </c>
    </row>
    <row r="84" spans="1:8" ht="15" x14ac:dyDescent="0.25">
      <c r="A84" s="2">
        <v>40270</v>
      </c>
      <c r="B84" s="5">
        <v>5</v>
      </c>
      <c r="C84" s="1" t="s">
        <v>15</v>
      </c>
      <c r="D84" s="8" t="s">
        <v>144</v>
      </c>
      <c r="E84" s="8" t="s">
        <v>162</v>
      </c>
      <c r="F84" s="4">
        <v>5.3999999999999999E-2</v>
      </c>
      <c r="G84" s="1">
        <v>525.5</v>
      </c>
      <c r="H84" s="86" t="s">
        <v>177</v>
      </c>
    </row>
    <row r="85" spans="1:8" ht="15" x14ac:dyDescent="0.25">
      <c r="A85" s="2">
        <v>40270</v>
      </c>
      <c r="B85" s="5">
        <v>5</v>
      </c>
      <c r="C85" s="1" t="s">
        <v>15</v>
      </c>
      <c r="D85" s="30" t="s">
        <v>144</v>
      </c>
      <c r="E85" s="8" t="s">
        <v>110</v>
      </c>
      <c r="F85" s="4">
        <v>2.3E-3</v>
      </c>
      <c r="G85" s="1" t="s">
        <v>87</v>
      </c>
      <c r="H85" s="86" t="s">
        <v>177</v>
      </c>
    </row>
    <row r="86" spans="1:8" ht="17.25" x14ac:dyDescent="0.25">
      <c r="A86" s="2">
        <v>40220</v>
      </c>
      <c r="B86" s="5">
        <v>6</v>
      </c>
      <c r="C86" s="1" t="s">
        <v>17</v>
      </c>
      <c r="D86" s="1" t="s">
        <v>99</v>
      </c>
      <c r="E86" s="1" t="s">
        <v>90</v>
      </c>
      <c r="F86" s="4">
        <v>1E-3</v>
      </c>
      <c r="G86" s="1" t="s">
        <v>87</v>
      </c>
      <c r="H86" s="86" t="s">
        <v>181</v>
      </c>
    </row>
    <row r="87" spans="1:8" ht="17.25" x14ac:dyDescent="0.25">
      <c r="A87" s="2">
        <v>40270</v>
      </c>
      <c r="B87" s="5">
        <v>6</v>
      </c>
      <c r="C87" s="1" t="s">
        <v>17</v>
      </c>
      <c r="D87" s="30" t="s">
        <v>163</v>
      </c>
      <c r="E87" s="1" t="s">
        <v>89</v>
      </c>
      <c r="F87" s="4">
        <v>2E-3</v>
      </c>
      <c r="G87" s="1" t="s">
        <v>87</v>
      </c>
      <c r="H87" s="86" t="s">
        <v>178</v>
      </c>
    </row>
    <row r="88" spans="1:8" ht="17.25" x14ac:dyDescent="0.25">
      <c r="A88" s="2">
        <v>40270</v>
      </c>
      <c r="B88" s="5">
        <v>6</v>
      </c>
      <c r="C88" s="8" t="s">
        <v>172</v>
      </c>
      <c r="D88" s="30" t="s">
        <v>164</v>
      </c>
      <c r="E88" s="1" t="s">
        <v>89</v>
      </c>
      <c r="F88" s="4">
        <v>2.5000000000000001E-3</v>
      </c>
      <c r="G88" s="1" t="s">
        <v>87</v>
      </c>
      <c r="H88" s="86" t="s">
        <v>178</v>
      </c>
    </row>
    <row r="89" spans="1:8" ht="17.25" x14ac:dyDescent="0.25">
      <c r="A89" s="2">
        <v>40270</v>
      </c>
      <c r="B89" s="5">
        <v>6</v>
      </c>
      <c r="C89" s="1" t="s">
        <v>17</v>
      </c>
      <c r="D89" s="30" t="s">
        <v>163</v>
      </c>
      <c r="E89" s="1" t="s">
        <v>84</v>
      </c>
      <c r="F89" s="4">
        <v>2.8E-3</v>
      </c>
      <c r="G89" s="1" t="s">
        <v>87</v>
      </c>
      <c r="H89" s="86" t="s">
        <v>178</v>
      </c>
    </row>
    <row r="90" spans="1:8" ht="17.25" x14ac:dyDescent="0.25">
      <c r="A90" s="2">
        <v>40270</v>
      </c>
      <c r="B90" s="5">
        <v>6</v>
      </c>
      <c r="C90" s="8" t="s">
        <v>172</v>
      </c>
      <c r="D90" s="30" t="s">
        <v>164</v>
      </c>
      <c r="E90" s="1" t="s">
        <v>84</v>
      </c>
      <c r="F90" s="4">
        <v>2.8999999999999998E-3</v>
      </c>
      <c r="G90" s="1" t="s">
        <v>87</v>
      </c>
      <c r="H90" s="86" t="s">
        <v>178</v>
      </c>
    </row>
    <row r="91" spans="1:8" ht="17.25" x14ac:dyDescent="0.25">
      <c r="A91" s="2">
        <v>40270</v>
      </c>
      <c r="B91" s="5">
        <v>6</v>
      </c>
      <c r="C91" s="1" t="s">
        <v>17</v>
      </c>
      <c r="D91" s="30" t="s">
        <v>163</v>
      </c>
      <c r="E91" s="8" t="s">
        <v>82</v>
      </c>
      <c r="F91" s="4">
        <v>2.0999999999999999E-3</v>
      </c>
      <c r="G91" s="1" t="s">
        <v>87</v>
      </c>
      <c r="H91" s="86" t="s">
        <v>180</v>
      </c>
    </row>
    <row r="92" spans="1:8" ht="17.25" x14ac:dyDescent="0.25">
      <c r="A92" s="2">
        <v>40270</v>
      </c>
      <c r="B92" s="5">
        <v>6</v>
      </c>
      <c r="C92" s="8" t="s">
        <v>172</v>
      </c>
      <c r="D92" s="30" t="s">
        <v>164</v>
      </c>
      <c r="E92" s="8" t="s">
        <v>82</v>
      </c>
      <c r="F92" s="4">
        <v>1.9E-3</v>
      </c>
      <c r="G92" s="1" t="s">
        <v>87</v>
      </c>
      <c r="H92" s="86" t="s">
        <v>180</v>
      </c>
    </row>
    <row r="93" spans="1:8" ht="17.25" x14ac:dyDescent="0.25">
      <c r="A93" s="2">
        <v>40270</v>
      </c>
      <c r="B93" s="5">
        <v>6</v>
      </c>
      <c r="C93" s="1" t="s">
        <v>17</v>
      </c>
      <c r="D93" s="30" t="s">
        <v>163</v>
      </c>
      <c r="E93" s="1" t="s">
        <v>90</v>
      </c>
      <c r="F93" s="4">
        <v>1.2999999999999999E-3</v>
      </c>
      <c r="G93" s="1" t="s">
        <v>87</v>
      </c>
      <c r="H93" s="86" t="s">
        <v>181</v>
      </c>
    </row>
    <row r="94" spans="1:8" ht="17.25" x14ac:dyDescent="0.25">
      <c r="A94" s="2">
        <v>40270</v>
      </c>
      <c r="B94" s="5">
        <v>6</v>
      </c>
      <c r="C94" s="8" t="s">
        <v>172</v>
      </c>
      <c r="D94" s="30" t="s">
        <v>164</v>
      </c>
      <c r="E94" s="1" t="s">
        <v>90</v>
      </c>
      <c r="F94" s="4">
        <v>1.2999999999999999E-3</v>
      </c>
      <c r="G94" s="1" t="s">
        <v>87</v>
      </c>
      <c r="H94" s="86" t="s">
        <v>181</v>
      </c>
    </row>
    <row r="95" spans="1:8" ht="15" x14ac:dyDescent="0.25">
      <c r="A95" s="2">
        <v>40270</v>
      </c>
      <c r="B95" s="5">
        <v>6</v>
      </c>
      <c r="C95" s="1" t="s">
        <v>17</v>
      </c>
      <c r="D95" s="8" t="s">
        <v>163</v>
      </c>
      <c r="E95" s="8" t="s">
        <v>92</v>
      </c>
      <c r="F95" s="4">
        <v>1.4</v>
      </c>
      <c r="G95" s="1">
        <v>525.5</v>
      </c>
      <c r="H95" s="86" t="s">
        <v>177</v>
      </c>
    </row>
    <row r="96" spans="1:8" ht="15" x14ac:dyDescent="0.25">
      <c r="A96" s="2">
        <v>40270</v>
      </c>
      <c r="B96" s="5">
        <v>6</v>
      </c>
      <c r="C96" s="8" t="s">
        <v>172</v>
      </c>
      <c r="D96" s="8" t="s">
        <v>164</v>
      </c>
      <c r="E96" s="8" t="s">
        <v>92</v>
      </c>
      <c r="F96" s="4">
        <v>1.5</v>
      </c>
      <c r="G96" s="1">
        <v>525.5</v>
      </c>
      <c r="H96" s="86" t="s">
        <v>177</v>
      </c>
    </row>
    <row r="97" spans="1:8" ht="17.25" x14ac:dyDescent="0.25">
      <c r="A97" s="2">
        <v>40220</v>
      </c>
      <c r="B97" s="5">
        <v>7</v>
      </c>
      <c r="C97" s="1" t="s">
        <v>12</v>
      </c>
      <c r="D97" s="1" t="s">
        <v>105</v>
      </c>
      <c r="E97" s="1" t="s">
        <v>85</v>
      </c>
      <c r="F97" s="4">
        <v>7.4999999999999997E-3</v>
      </c>
      <c r="G97" s="1" t="s">
        <v>87</v>
      </c>
      <c r="H97" s="86" t="s">
        <v>179</v>
      </c>
    </row>
    <row r="98" spans="1:8" ht="15" x14ac:dyDescent="0.25">
      <c r="A98" s="2">
        <v>40220</v>
      </c>
      <c r="B98" s="5">
        <v>7</v>
      </c>
      <c r="C98" s="1" t="s">
        <v>12</v>
      </c>
      <c r="D98" s="1" t="s">
        <v>105</v>
      </c>
      <c r="E98" s="1" t="s">
        <v>106</v>
      </c>
      <c r="F98" s="4">
        <v>5.8E-4</v>
      </c>
      <c r="G98" s="1" t="s">
        <v>87</v>
      </c>
      <c r="H98" s="86" t="s">
        <v>177</v>
      </c>
    </row>
    <row r="99" spans="1:8" ht="17.25" x14ac:dyDescent="0.25">
      <c r="A99" s="2">
        <v>40270</v>
      </c>
      <c r="B99" s="5">
        <v>7</v>
      </c>
      <c r="C99" s="1" t="s">
        <v>12</v>
      </c>
      <c r="D99" s="30" t="s">
        <v>146</v>
      </c>
      <c r="E99" s="1" t="s">
        <v>84</v>
      </c>
      <c r="F99" s="4">
        <v>1.8E-3</v>
      </c>
      <c r="G99" s="1" t="s">
        <v>87</v>
      </c>
      <c r="H99" s="86" t="s">
        <v>178</v>
      </c>
    </row>
    <row r="100" spans="1:8" ht="15" x14ac:dyDescent="0.25">
      <c r="A100" s="2">
        <v>40270</v>
      </c>
      <c r="B100" s="5">
        <v>7</v>
      </c>
      <c r="C100" s="1" t="s">
        <v>12</v>
      </c>
      <c r="D100" s="30" t="s">
        <v>146</v>
      </c>
      <c r="E100" s="1" t="s">
        <v>80</v>
      </c>
      <c r="F100" s="4">
        <v>3.0000000000000001E-3</v>
      </c>
      <c r="G100" s="1" t="s">
        <v>87</v>
      </c>
      <c r="H100" s="86" t="s">
        <v>177</v>
      </c>
    </row>
    <row r="101" spans="1:8" ht="17.25" x14ac:dyDescent="0.25">
      <c r="A101" s="2">
        <v>40270</v>
      </c>
      <c r="B101" s="5">
        <v>7</v>
      </c>
      <c r="C101" s="1" t="s">
        <v>12</v>
      </c>
      <c r="D101" s="30" t="s">
        <v>146</v>
      </c>
      <c r="E101" s="1" t="s">
        <v>90</v>
      </c>
      <c r="F101" s="4">
        <v>1.1000000000000001E-3</v>
      </c>
      <c r="G101" s="1" t="s">
        <v>87</v>
      </c>
      <c r="H101" s="86" t="s">
        <v>181</v>
      </c>
    </row>
    <row r="102" spans="1:8" ht="15" x14ac:dyDescent="0.25">
      <c r="A102" s="2">
        <v>40270</v>
      </c>
      <c r="B102" s="5">
        <v>7</v>
      </c>
      <c r="C102" s="1" t="s">
        <v>12</v>
      </c>
      <c r="D102" s="30" t="s">
        <v>146</v>
      </c>
      <c r="E102" s="8" t="s">
        <v>170</v>
      </c>
      <c r="F102" s="4">
        <v>1.2999999999999999E-3</v>
      </c>
      <c r="G102" s="1" t="s">
        <v>87</v>
      </c>
      <c r="H102" s="86" t="s">
        <v>177</v>
      </c>
    </row>
    <row r="103" spans="1:8" ht="17.25" x14ac:dyDescent="0.25">
      <c r="A103" s="2">
        <v>40220</v>
      </c>
      <c r="B103" s="5">
        <v>8</v>
      </c>
      <c r="C103" s="1" t="s">
        <v>11</v>
      </c>
      <c r="D103" s="1" t="s">
        <v>93</v>
      </c>
      <c r="E103" s="1" t="s">
        <v>90</v>
      </c>
      <c r="F103" s="4">
        <v>8.7000000000000001E-4</v>
      </c>
      <c r="G103" s="1" t="s">
        <v>87</v>
      </c>
      <c r="H103" s="86" t="s">
        <v>181</v>
      </c>
    </row>
    <row r="104" spans="1:8" ht="17.25" x14ac:dyDescent="0.25">
      <c r="A104" s="2">
        <v>40270</v>
      </c>
      <c r="B104" s="5">
        <v>8</v>
      </c>
      <c r="C104" s="1" t="s">
        <v>11</v>
      </c>
      <c r="D104" s="30" t="s">
        <v>147</v>
      </c>
      <c r="E104" s="1" t="s">
        <v>90</v>
      </c>
      <c r="F104" s="4">
        <v>5.8E-4</v>
      </c>
      <c r="G104" s="1" t="s">
        <v>87</v>
      </c>
      <c r="H104" s="86" t="s">
        <v>181</v>
      </c>
    </row>
    <row r="105" spans="1:8" ht="15" x14ac:dyDescent="0.25">
      <c r="A105" s="2">
        <v>40270</v>
      </c>
      <c r="B105" s="5">
        <v>8</v>
      </c>
      <c r="C105" s="1" t="s">
        <v>11</v>
      </c>
      <c r="D105" s="8" t="s">
        <v>147</v>
      </c>
      <c r="E105" s="8" t="s">
        <v>162</v>
      </c>
      <c r="F105" s="4">
        <v>5.7000000000000002E-2</v>
      </c>
      <c r="G105" s="1">
        <v>525.5</v>
      </c>
      <c r="H105" s="86" t="s">
        <v>177</v>
      </c>
    </row>
    <row r="106" spans="1:8" ht="17.25" x14ac:dyDescent="0.25">
      <c r="A106" s="2">
        <v>40220</v>
      </c>
      <c r="B106" s="5">
        <v>9</v>
      </c>
      <c r="C106" s="1" t="s">
        <v>10</v>
      </c>
      <c r="D106" s="1" t="s">
        <v>103</v>
      </c>
      <c r="E106" s="1" t="s">
        <v>90</v>
      </c>
      <c r="F106" s="4">
        <v>1E-3</v>
      </c>
      <c r="G106" s="1" t="s">
        <v>87</v>
      </c>
      <c r="H106" s="86" t="s">
        <v>181</v>
      </c>
    </row>
    <row r="107" spans="1:8" ht="17.25" x14ac:dyDescent="0.25">
      <c r="A107" s="2">
        <v>40270</v>
      </c>
      <c r="B107" s="5">
        <v>9</v>
      </c>
      <c r="C107" s="1" t="s">
        <v>10</v>
      </c>
      <c r="D107" s="30" t="s">
        <v>148</v>
      </c>
      <c r="E107" s="8" t="s">
        <v>82</v>
      </c>
      <c r="F107" s="4">
        <v>1.1999999999999999E-3</v>
      </c>
      <c r="G107" s="1" t="s">
        <v>87</v>
      </c>
      <c r="H107" s="86" t="s">
        <v>180</v>
      </c>
    </row>
    <row r="108" spans="1:8" ht="17.25" x14ac:dyDescent="0.25">
      <c r="A108" s="2">
        <v>40270</v>
      </c>
      <c r="B108" s="5">
        <v>9</v>
      </c>
      <c r="C108" s="1" t="s">
        <v>10</v>
      </c>
      <c r="D108" s="30" t="s">
        <v>148</v>
      </c>
      <c r="E108" s="1" t="s">
        <v>90</v>
      </c>
      <c r="F108" s="4">
        <v>1.1999999999999999E-3</v>
      </c>
      <c r="G108" s="1" t="s">
        <v>87</v>
      </c>
      <c r="H108" s="86" t="s">
        <v>181</v>
      </c>
    </row>
    <row r="109" spans="1:8" ht="17.25" x14ac:dyDescent="0.25">
      <c r="A109" s="2">
        <v>40220</v>
      </c>
      <c r="B109" s="5">
        <v>10</v>
      </c>
      <c r="C109" s="1" t="s">
        <v>16</v>
      </c>
      <c r="D109" s="1" t="s">
        <v>107</v>
      </c>
      <c r="E109" s="1" t="s">
        <v>82</v>
      </c>
      <c r="F109" s="4">
        <v>6.6E-4</v>
      </c>
      <c r="G109" s="1" t="s">
        <v>87</v>
      </c>
      <c r="H109" s="86" t="s">
        <v>180</v>
      </c>
    </row>
    <row r="110" spans="1:8" ht="17.25" x14ac:dyDescent="0.25">
      <c r="A110" s="2">
        <v>40220</v>
      </c>
      <c r="B110" s="5">
        <v>10</v>
      </c>
      <c r="C110" s="1" t="s">
        <v>16</v>
      </c>
      <c r="D110" s="1" t="s">
        <v>107</v>
      </c>
      <c r="E110" s="1" t="s">
        <v>90</v>
      </c>
      <c r="F110" s="4">
        <v>7.6000000000000004E-4</v>
      </c>
      <c r="G110" s="1" t="s">
        <v>87</v>
      </c>
      <c r="H110" s="86" t="s">
        <v>181</v>
      </c>
    </row>
    <row r="111" spans="1:8" ht="17.25" x14ac:dyDescent="0.25">
      <c r="A111" s="2">
        <v>40270</v>
      </c>
      <c r="B111" s="5">
        <v>10</v>
      </c>
      <c r="C111" s="1" t="s">
        <v>16</v>
      </c>
      <c r="D111" s="30" t="s">
        <v>149</v>
      </c>
      <c r="E111" s="8" t="s">
        <v>82</v>
      </c>
      <c r="F111" s="4">
        <v>1.2999999999999999E-3</v>
      </c>
      <c r="G111" s="1" t="s">
        <v>87</v>
      </c>
      <c r="H111" s="86" t="s">
        <v>180</v>
      </c>
    </row>
    <row r="112" spans="1:8" ht="17.25" x14ac:dyDescent="0.25">
      <c r="A112" s="39">
        <v>40220</v>
      </c>
      <c r="B112" s="40" t="s">
        <v>124</v>
      </c>
      <c r="C112" s="41" t="s">
        <v>94</v>
      </c>
      <c r="D112" s="41" t="s">
        <v>95</v>
      </c>
      <c r="E112" s="41" t="s">
        <v>96</v>
      </c>
      <c r="F112" s="42">
        <v>2.2000000000000001E-3</v>
      </c>
      <c r="G112" s="41" t="s">
        <v>87</v>
      </c>
      <c r="H112" s="87" t="s">
        <v>186</v>
      </c>
    </row>
    <row r="113" spans="1:8" ht="17.25" x14ac:dyDescent="0.25">
      <c r="A113" s="39">
        <v>40220</v>
      </c>
      <c r="B113" s="40" t="s">
        <v>124</v>
      </c>
      <c r="C113" s="41" t="s">
        <v>94</v>
      </c>
      <c r="D113" s="41" t="s">
        <v>95</v>
      </c>
      <c r="E113" s="41" t="s">
        <v>90</v>
      </c>
      <c r="F113" s="42">
        <v>6.3000000000000003E-4</v>
      </c>
      <c r="G113" s="41" t="s">
        <v>87</v>
      </c>
      <c r="H113" s="87" t="s">
        <v>182</v>
      </c>
    </row>
    <row r="114" spans="1:8" ht="17.25" x14ac:dyDescent="0.25">
      <c r="A114" s="82">
        <v>40270</v>
      </c>
      <c r="B114" s="83" t="s">
        <v>124</v>
      </c>
      <c r="C114" s="84" t="s">
        <v>94</v>
      </c>
      <c r="D114" s="84" t="s">
        <v>171</v>
      </c>
      <c r="E114" s="84" t="s">
        <v>90</v>
      </c>
      <c r="F114" s="85">
        <v>6.4000000000000005E-4</v>
      </c>
      <c r="G114" s="84" t="s">
        <v>87</v>
      </c>
      <c r="H114" s="88" t="s">
        <v>182</v>
      </c>
    </row>
    <row r="115" spans="1:8" x14ac:dyDescent="0.2">
      <c r="A115" s="2"/>
      <c r="D115" s="30"/>
    </row>
    <row r="116" spans="1:8" x14ac:dyDescent="0.2">
      <c r="A116" s="2"/>
    </row>
    <row r="117" spans="1:8" x14ac:dyDescent="0.2">
      <c r="A117" s="2"/>
    </row>
    <row r="118" spans="1:8" x14ac:dyDescent="0.2">
      <c r="A118" s="2"/>
    </row>
    <row r="119" spans="1:8" x14ac:dyDescent="0.2">
      <c r="A119" s="2"/>
    </row>
    <row r="120" spans="1:8" x14ac:dyDescent="0.2">
      <c r="A120" s="2"/>
    </row>
    <row r="121" spans="1:8" x14ac:dyDescent="0.2">
      <c r="A121" s="2"/>
    </row>
    <row r="122" spans="1:8" x14ac:dyDescent="0.2">
      <c r="A122" s="2"/>
    </row>
    <row r="123" spans="1:8" x14ac:dyDescent="0.2">
      <c r="A123" s="2"/>
    </row>
    <row r="124" spans="1:8" x14ac:dyDescent="0.2">
      <c r="A124" s="2"/>
    </row>
    <row r="125" spans="1:8" x14ac:dyDescent="0.2">
      <c r="A125" s="2"/>
    </row>
    <row r="126" spans="1:8" x14ac:dyDescent="0.2">
      <c r="A126" s="2"/>
    </row>
    <row r="127" spans="1:8" x14ac:dyDescent="0.2">
      <c r="A127" s="2"/>
    </row>
    <row r="128" spans="1:8" x14ac:dyDescent="0.2">
      <c r="A128" s="2"/>
    </row>
    <row r="129" spans="1:1" x14ac:dyDescent="0.2">
      <c r="A129" s="2"/>
    </row>
    <row r="130" spans="1:1" x14ac:dyDescent="0.2">
      <c r="A130" s="2"/>
    </row>
    <row r="131" spans="1:1" x14ac:dyDescent="0.2">
      <c r="A131" s="2"/>
    </row>
    <row r="132" spans="1:1" x14ac:dyDescent="0.2">
      <c r="A132" s="2"/>
    </row>
    <row r="133" spans="1:1" x14ac:dyDescent="0.2">
      <c r="A133" s="2"/>
    </row>
    <row r="134" spans="1:1" x14ac:dyDescent="0.2">
      <c r="A134" s="2"/>
    </row>
    <row r="135" spans="1:1" x14ac:dyDescent="0.2">
      <c r="A135" s="2"/>
    </row>
    <row r="136" spans="1:1" x14ac:dyDescent="0.2">
      <c r="A136" s="2"/>
    </row>
    <row r="137" spans="1:1" x14ac:dyDescent="0.2">
      <c r="A137" s="2"/>
    </row>
    <row r="138" spans="1:1" x14ac:dyDescent="0.2">
      <c r="A138" s="2"/>
    </row>
    <row r="139" spans="1:1" x14ac:dyDescent="0.2">
      <c r="A139" s="2"/>
    </row>
    <row r="140" spans="1:1" x14ac:dyDescent="0.2">
      <c r="A140" s="2"/>
    </row>
    <row r="141" spans="1:1" x14ac:dyDescent="0.2">
      <c r="A141" s="2"/>
    </row>
    <row r="142" spans="1:1" x14ac:dyDescent="0.2">
      <c r="A142" s="2"/>
    </row>
    <row r="143" spans="1:1" x14ac:dyDescent="0.2">
      <c r="A143" s="2"/>
    </row>
    <row r="144" spans="1:1" x14ac:dyDescent="0.2">
      <c r="A144" s="2"/>
    </row>
    <row r="145" spans="1:1" x14ac:dyDescent="0.2">
      <c r="A145" s="2"/>
    </row>
    <row r="146" spans="1:1" x14ac:dyDescent="0.2">
      <c r="A146" s="2"/>
    </row>
    <row r="147" spans="1:1" x14ac:dyDescent="0.2">
      <c r="A147" s="2"/>
    </row>
    <row r="148" spans="1:1" x14ac:dyDescent="0.2">
      <c r="A148" s="2"/>
    </row>
    <row r="149" spans="1:1" x14ac:dyDescent="0.2">
      <c r="A149" s="2"/>
    </row>
    <row r="150" spans="1:1" x14ac:dyDescent="0.2">
      <c r="A150" s="2"/>
    </row>
    <row r="151" spans="1:1" x14ac:dyDescent="0.2">
      <c r="A151" s="2"/>
    </row>
    <row r="152" spans="1:1" x14ac:dyDescent="0.2">
      <c r="A152" s="2"/>
    </row>
    <row r="153" spans="1:1" x14ac:dyDescent="0.2">
      <c r="A153" s="2"/>
    </row>
    <row r="154" spans="1:1" x14ac:dyDescent="0.2">
      <c r="A154" s="2"/>
    </row>
    <row r="155" spans="1:1" x14ac:dyDescent="0.2">
      <c r="A155" s="2"/>
    </row>
    <row r="156" spans="1:1" x14ac:dyDescent="0.2">
      <c r="A156" s="2"/>
    </row>
    <row r="157" spans="1:1" x14ac:dyDescent="0.2">
      <c r="A157" s="2"/>
    </row>
    <row r="158" spans="1:1" x14ac:dyDescent="0.2">
      <c r="A158" s="2"/>
    </row>
    <row r="159" spans="1:1" x14ac:dyDescent="0.2">
      <c r="A159" s="2"/>
    </row>
    <row r="160" spans="1:1" x14ac:dyDescent="0.2">
      <c r="A160" s="2"/>
    </row>
    <row r="161" spans="1:1" x14ac:dyDescent="0.2">
      <c r="A161" s="2"/>
    </row>
    <row r="162" spans="1:1" x14ac:dyDescent="0.2">
      <c r="A162" s="2"/>
    </row>
    <row r="163" spans="1:1" x14ac:dyDescent="0.2">
      <c r="A163" s="2"/>
    </row>
    <row r="164" spans="1:1" x14ac:dyDescent="0.2">
      <c r="A164" s="2"/>
    </row>
    <row r="165" spans="1:1" x14ac:dyDescent="0.2">
      <c r="A165" s="2"/>
    </row>
    <row r="166" spans="1:1" x14ac:dyDescent="0.2">
      <c r="A166" s="2"/>
    </row>
    <row r="167" spans="1:1" x14ac:dyDescent="0.2">
      <c r="A167" s="2"/>
    </row>
    <row r="168" spans="1:1" x14ac:dyDescent="0.2">
      <c r="A168" s="2"/>
    </row>
    <row r="169" spans="1:1" x14ac:dyDescent="0.2">
      <c r="A169" s="2"/>
    </row>
    <row r="170" spans="1:1" x14ac:dyDescent="0.2">
      <c r="A170" s="2"/>
    </row>
    <row r="171" spans="1:1" x14ac:dyDescent="0.2">
      <c r="A171" s="2"/>
    </row>
  </sheetData>
  <sortState ref="A2:G114">
    <sortCondition ref="B2:B114"/>
    <sortCondition ref="A2:A114"/>
    <sortCondition ref="E2:E114"/>
  </sortState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="124" zoomScaleNormal="124" workbookViewId="0">
      <pane ySplit="1" topLeftCell="A14" activePane="bottomLeft" state="frozen"/>
      <selection pane="bottomLeft" activeCell="A2" sqref="A2"/>
    </sheetView>
  </sheetViews>
  <sheetFormatPr defaultRowHeight="12.75" x14ac:dyDescent="0.2"/>
  <cols>
    <col min="1" max="1" width="19.85546875" bestFit="1" customWidth="1"/>
    <col min="2" max="2" width="27.140625" bestFit="1" customWidth="1"/>
    <col min="3" max="3" width="12.42578125" customWidth="1"/>
    <col min="4" max="4" width="22.7109375" bestFit="1" customWidth="1"/>
    <col min="5" max="5" width="15.28515625" bestFit="1" customWidth="1"/>
    <col min="6" max="6" width="13.42578125" bestFit="1" customWidth="1"/>
    <col min="7" max="7" width="10.140625" bestFit="1" customWidth="1"/>
    <col min="8" max="8" width="20.5703125" customWidth="1"/>
    <col min="9" max="9" width="15.28515625" bestFit="1" customWidth="1"/>
    <col min="10" max="10" width="21.140625" bestFit="1" customWidth="1"/>
  </cols>
  <sheetData>
    <row r="1" spans="1:11" s="10" customFormat="1" ht="39" thickBot="1" x14ac:dyDescent="0.25">
      <c r="A1" s="23" t="s">
        <v>18</v>
      </c>
      <c r="B1" s="23" t="s">
        <v>0</v>
      </c>
      <c r="C1" s="24" t="s">
        <v>129</v>
      </c>
      <c r="D1" s="24" t="s">
        <v>6</v>
      </c>
      <c r="E1" s="25" t="s">
        <v>1</v>
      </c>
      <c r="F1" s="24" t="s">
        <v>2</v>
      </c>
      <c r="G1" s="25" t="s">
        <v>3</v>
      </c>
      <c r="H1" s="26" t="s">
        <v>4</v>
      </c>
      <c r="I1" s="24" t="s">
        <v>5</v>
      </c>
      <c r="J1" s="25" t="s">
        <v>7</v>
      </c>
      <c r="K1" s="23" t="s">
        <v>29</v>
      </c>
    </row>
    <row r="2" spans="1:11" s="11" customFormat="1" ht="13.5" thickTop="1" x14ac:dyDescent="0.2">
      <c r="A2" s="18">
        <v>40084</v>
      </c>
      <c r="B2" s="19" t="s">
        <v>8</v>
      </c>
      <c r="C2" s="20">
        <v>0.08</v>
      </c>
      <c r="D2" s="20">
        <v>9.15</v>
      </c>
      <c r="E2" s="21">
        <v>155</v>
      </c>
      <c r="F2" s="20">
        <v>5.5</v>
      </c>
      <c r="G2" s="21">
        <v>6.1</v>
      </c>
      <c r="H2" s="22">
        <v>47</v>
      </c>
      <c r="I2" s="20">
        <v>1.06</v>
      </c>
      <c r="J2" s="21">
        <v>2.6</v>
      </c>
      <c r="K2" s="19" t="s">
        <v>34</v>
      </c>
    </row>
    <row r="3" spans="1:11" x14ac:dyDescent="0.2">
      <c r="A3" s="2">
        <v>40109</v>
      </c>
      <c r="B3" s="1" t="s">
        <v>8</v>
      </c>
      <c r="C3" s="7">
        <v>0.28999999999999998</v>
      </c>
      <c r="D3" s="7">
        <v>8.5</v>
      </c>
      <c r="E3" s="9">
        <v>108.9</v>
      </c>
      <c r="F3" s="7">
        <v>39.200000000000003</v>
      </c>
      <c r="G3" s="9">
        <v>6.9</v>
      </c>
      <c r="H3" s="5">
        <v>1733</v>
      </c>
      <c r="I3" s="7">
        <v>1.03</v>
      </c>
      <c r="J3" s="9">
        <v>34</v>
      </c>
      <c r="K3" s="1" t="s">
        <v>44</v>
      </c>
    </row>
    <row r="4" spans="1:11" x14ac:dyDescent="0.2">
      <c r="A4" s="2">
        <v>40112</v>
      </c>
      <c r="B4" s="1" t="s">
        <v>8</v>
      </c>
      <c r="C4" s="7">
        <v>0.47</v>
      </c>
      <c r="D4" s="7">
        <v>9</v>
      </c>
      <c r="E4" s="9">
        <v>75.2</v>
      </c>
      <c r="F4" s="7">
        <v>114</v>
      </c>
      <c r="G4" s="9">
        <v>6.9</v>
      </c>
      <c r="H4" s="5">
        <v>2419</v>
      </c>
      <c r="I4" s="7">
        <v>0.8</v>
      </c>
      <c r="J4" s="9">
        <v>159</v>
      </c>
      <c r="K4" s="1" t="s">
        <v>54</v>
      </c>
    </row>
    <row r="5" spans="1:11" x14ac:dyDescent="0.2">
      <c r="A5" s="2">
        <v>40140</v>
      </c>
      <c r="B5" s="1" t="s">
        <v>8</v>
      </c>
      <c r="C5" s="7">
        <v>0</v>
      </c>
      <c r="D5" s="7">
        <v>10.5</v>
      </c>
      <c r="E5" s="9">
        <v>87.3</v>
      </c>
      <c r="F5" s="7">
        <v>19.399999999999999</v>
      </c>
      <c r="G5" s="9">
        <v>6.8</v>
      </c>
      <c r="H5" s="5">
        <v>96</v>
      </c>
      <c r="I5" s="7">
        <v>3.31</v>
      </c>
      <c r="J5" s="9">
        <v>7.2</v>
      </c>
      <c r="K5" s="1" t="s">
        <v>64</v>
      </c>
    </row>
    <row r="6" spans="1:11" x14ac:dyDescent="0.2">
      <c r="A6" s="2">
        <v>40162</v>
      </c>
      <c r="B6" s="1" t="s">
        <v>8</v>
      </c>
      <c r="C6" s="7">
        <v>0.21</v>
      </c>
      <c r="D6" s="7">
        <v>11.5</v>
      </c>
      <c r="E6" s="9">
        <v>60.4</v>
      </c>
      <c r="F6" s="7">
        <v>61.1</v>
      </c>
      <c r="G6" s="9">
        <v>6.7</v>
      </c>
      <c r="H6" s="5">
        <v>933</v>
      </c>
      <c r="I6" s="7">
        <v>1.87</v>
      </c>
      <c r="J6" s="9">
        <v>63</v>
      </c>
      <c r="K6" s="1" t="s">
        <v>74</v>
      </c>
    </row>
    <row r="7" spans="1:11" x14ac:dyDescent="0.2">
      <c r="A7" s="2">
        <v>40203</v>
      </c>
      <c r="B7" s="1" t="s">
        <v>8</v>
      </c>
      <c r="C7" s="7">
        <v>0.08</v>
      </c>
      <c r="D7" s="7">
        <v>10.9</v>
      </c>
      <c r="E7" s="9">
        <v>69.7</v>
      </c>
      <c r="F7" s="7">
        <v>44.3</v>
      </c>
      <c r="G7" s="9">
        <v>6.2</v>
      </c>
      <c r="H7" s="5">
        <v>313</v>
      </c>
      <c r="I7" s="7">
        <v>2.68</v>
      </c>
      <c r="J7" s="9">
        <v>15</v>
      </c>
      <c r="K7" s="1" t="s">
        <v>116</v>
      </c>
    </row>
    <row r="8" spans="1:11" x14ac:dyDescent="0.2">
      <c r="A8" s="2">
        <v>40220</v>
      </c>
      <c r="B8" s="1" t="s">
        <v>8</v>
      </c>
      <c r="C8" s="7">
        <v>0.06</v>
      </c>
      <c r="D8" s="7">
        <v>10.199999999999999</v>
      </c>
      <c r="E8" s="9">
        <v>70.2</v>
      </c>
      <c r="F8" s="7">
        <v>21.8</v>
      </c>
      <c r="G8" s="9">
        <v>5.7</v>
      </c>
      <c r="H8" s="5">
        <v>115</v>
      </c>
      <c r="I8" s="7">
        <v>2.34</v>
      </c>
      <c r="J8" s="9">
        <v>10</v>
      </c>
      <c r="K8" s="1" t="s">
        <v>104</v>
      </c>
    </row>
    <row r="9" spans="1:11" x14ac:dyDescent="0.2">
      <c r="A9" s="2">
        <v>40259</v>
      </c>
      <c r="B9" s="1" t="s">
        <v>8</v>
      </c>
      <c r="C9" s="7">
        <v>0</v>
      </c>
      <c r="D9" s="7">
        <v>10.9</v>
      </c>
      <c r="E9" s="9">
        <v>413</v>
      </c>
      <c r="F9" s="7">
        <v>9.8000000000000007</v>
      </c>
      <c r="G9" s="9">
        <v>6.4</v>
      </c>
      <c r="H9" s="5">
        <v>59</v>
      </c>
      <c r="I9" s="7">
        <v>1.83</v>
      </c>
      <c r="J9" s="9">
        <v>4</v>
      </c>
      <c r="K9" s="1" t="s">
        <v>130</v>
      </c>
    </row>
    <row r="10" spans="1:11" x14ac:dyDescent="0.2">
      <c r="A10" s="2">
        <v>40270</v>
      </c>
      <c r="B10" s="1" t="s">
        <v>8</v>
      </c>
      <c r="C10" s="7">
        <v>0.08</v>
      </c>
      <c r="D10" s="7">
        <v>9.9</v>
      </c>
      <c r="E10" s="9">
        <v>69</v>
      </c>
      <c r="F10" s="7">
        <v>29</v>
      </c>
      <c r="G10" s="9">
        <v>6</v>
      </c>
      <c r="H10" s="5">
        <v>1046</v>
      </c>
      <c r="I10" s="7">
        <v>2.69</v>
      </c>
      <c r="J10" s="9">
        <v>16</v>
      </c>
      <c r="K10" s="1" t="s">
        <v>140</v>
      </c>
    </row>
    <row r="11" spans="1:11" x14ac:dyDescent="0.2">
      <c r="A11" s="12">
        <v>40322</v>
      </c>
      <c r="B11" s="13" t="s">
        <v>8</v>
      </c>
      <c r="C11" s="14">
        <v>0.05</v>
      </c>
      <c r="D11" s="14">
        <v>10.3</v>
      </c>
      <c r="E11" s="15">
        <v>80</v>
      </c>
      <c r="F11" s="14">
        <v>19</v>
      </c>
      <c r="G11" s="15">
        <v>6.4</v>
      </c>
      <c r="H11" s="16">
        <v>308</v>
      </c>
      <c r="I11" s="14">
        <v>2.4</v>
      </c>
      <c r="J11" s="15">
        <v>8</v>
      </c>
      <c r="K11" s="17" t="s">
        <v>150</v>
      </c>
    </row>
    <row r="12" spans="1:11" x14ac:dyDescent="0.2">
      <c r="A12" s="1"/>
      <c r="B12" s="3" t="s">
        <v>125</v>
      </c>
      <c r="C12" s="6">
        <f t="shared" ref="C12:J12" si="0">AVERAGE(C2:C11)</f>
        <v>0.13200000000000003</v>
      </c>
      <c r="D12" s="6">
        <f t="shared" si="0"/>
        <v>10.085000000000001</v>
      </c>
      <c r="E12" s="6">
        <f t="shared" si="0"/>
        <v>118.87</v>
      </c>
      <c r="F12" s="6">
        <f t="shared" si="0"/>
        <v>36.31</v>
      </c>
      <c r="G12" s="6">
        <f t="shared" si="0"/>
        <v>6.410000000000001</v>
      </c>
      <c r="H12" s="6">
        <f t="shared" si="0"/>
        <v>706.9</v>
      </c>
      <c r="I12" s="6">
        <f t="shared" si="0"/>
        <v>2.0009999999999999</v>
      </c>
      <c r="J12" s="6">
        <f t="shared" si="0"/>
        <v>31.879999999999995</v>
      </c>
      <c r="K12" s="1"/>
    </row>
    <row r="13" spans="1:11" x14ac:dyDescent="0.2">
      <c r="A13" s="1"/>
      <c r="B13" s="3" t="s">
        <v>126</v>
      </c>
      <c r="C13" s="6">
        <f t="shared" ref="C13:J13" si="1">STDEV(C2:C11)</f>
        <v>0.14913081505845796</v>
      </c>
      <c r="D13" s="6">
        <f t="shared" si="1"/>
        <v>0.95220504327820299</v>
      </c>
      <c r="E13" s="6">
        <f t="shared" si="1"/>
        <v>106.9912047267853</v>
      </c>
      <c r="F13" s="6">
        <f t="shared" si="1"/>
        <v>32.014005615598236</v>
      </c>
      <c r="G13" s="6">
        <f t="shared" si="1"/>
        <v>0.41217579852399017</v>
      </c>
      <c r="H13" s="6">
        <f t="shared" si="1"/>
        <v>819.44038492403126</v>
      </c>
      <c r="I13" s="6">
        <f t="shared" si="1"/>
        <v>0.83269909197607483</v>
      </c>
      <c r="J13" s="6">
        <f t="shared" si="1"/>
        <v>48.261159906860456</v>
      </c>
      <c r="K13" s="1"/>
    </row>
    <row r="14" spans="1:11" x14ac:dyDescent="0.2">
      <c r="A14" s="1"/>
      <c r="B14" s="1"/>
      <c r="C14" s="7"/>
      <c r="D14" s="7"/>
      <c r="E14" s="9"/>
      <c r="F14" s="7"/>
      <c r="G14" s="9"/>
      <c r="H14" s="5"/>
      <c r="I14" s="7"/>
      <c r="J14" s="9"/>
      <c r="K14" s="1"/>
    </row>
    <row r="15" spans="1:11" x14ac:dyDescent="0.2">
      <c r="A15" s="1"/>
      <c r="B15" s="1"/>
      <c r="C15" s="7"/>
      <c r="D15" s="7"/>
      <c r="E15" s="9"/>
      <c r="F15" s="7"/>
      <c r="G15" s="9"/>
      <c r="H15" s="5"/>
      <c r="I15" s="7"/>
      <c r="J15" s="9"/>
      <c r="K15" s="1"/>
    </row>
  </sheetData>
  <phoneticPr fontId="2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="120" zoomScaleNormal="120" workbookViewId="0">
      <pane ySplit="1" topLeftCell="A35" activePane="bottomLeft" state="frozen"/>
      <selection pane="bottomLeft" activeCell="A2" sqref="A2"/>
    </sheetView>
  </sheetViews>
  <sheetFormatPr defaultRowHeight="12.75" x14ac:dyDescent="0.2"/>
  <cols>
    <col min="1" max="1" width="19.85546875" bestFit="1" customWidth="1"/>
    <col min="2" max="2" width="27.140625" bestFit="1" customWidth="1"/>
    <col min="3" max="3" width="12.42578125" customWidth="1"/>
    <col min="4" max="4" width="22.7109375" bestFit="1" customWidth="1"/>
    <col min="5" max="5" width="15.28515625" bestFit="1" customWidth="1"/>
    <col min="6" max="6" width="13.42578125" bestFit="1" customWidth="1"/>
    <col min="7" max="7" width="10.140625" bestFit="1" customWidth="1"/>
    <col min="8" max="8" width="20.5703125" customWidth="1"/>
    <col min="9" max="9" width="15.28515625" bestFit="1" customWidth="1"/>
    <col min="10" max="10" width="21.140625" bestFit="1" customWidth="1"/>
  </cols>
  <sheetData>
    <row r="1" spans="1:11" s="10" customFormat="1" ht="39" thickBot="1" x14ac:dyDescent="0.25">
      <c r="A1" s="23" t="s">
        <v>18</v>
      </c>
      <c r="B1" s="23" t="s">
        <v>0</v>
      </c>
      <c r="C1" s="24" t="s">
        <v>129</v>
      </c>
      <c r="D1" s="24" t="s">
        <v>6</v>
      </c>
      <c r="E1" s="25" t="s">
        <v>1</v>
      </c>
      <c r="F1" s="24" t="s">
        <v>2</v>
      </c>
      <c r="G1" s="25" t="s">
        <v>3</v>
      </c>
      <c r="H1" s="26" t="s">
        <v>4</v>
      </c>
      <c r="I1" s="24" t="s">
        <v>5</v>
      </c>
      <c r="J1" s="25" t="s">
        <v>7</v>
      </c>
      <c r="K1" s="23" t="s">
        <v>29</v>
      </c>
    </row>
    <row r="2" spans="1:11" ht="13.5" thickTop="1" x14ac:dyDescent="0.2">
      <c r="A2" s="2">
        <v>40084</v>
      </c>
      <c r="B2" s="1" t="s">
        <v>9</v>
      </c>
      <c r="C2" s="7">
        <v>0</v>
      </c>
      <c r="D2" s="7">
        <v>7.78</v>
      </c>
      <c r="E2" s="9">
        <v>149.4</v>
      </c>
      <c r="F2" s="7">
        <v>6.16</v>
      </c>
      <c r="G2" s="9">
        <v>6.2</v>
      </c>
      <c r="H2" s="5">
        <v>74</v>
      </c>
      <c r="I2" s="7">
        <v>0.1</v>
      </c>
      <c r="J2" s="9">
        <v>3.2</v>
      </c>
      <c r="K2" s="1" t="s">
        <v>33</v>
      </c>
    </row>
    <row r="3" spans="1:11" x14ac:dyDescent="0.2">
      <c r="A3" s="2">
        <v>40109</v>
      </c>
      <c r="B3" s="1" t="s">
        <v>9</v>
      </c>
      <c r="C3" s="7">
        <v>0.34</v>
      </c>
      <c r="D3" s="7">
        <v>7.2</v>
      </c>
      <c r="E3" s="9">
        <v>97.7</v>
      </c>
      <c r="F3" s="7">
        <v>190</v>
      </c>
      <c r="G3" s="9">
        <v>6.7</v>
      </c>
      <c r="H3" s="5">
        <v>921</v>
      </c>
      <c r="I3" s="7">
        <v>0.72</v>
      </c>
      <c r="J3" s="9">
        <v>81.3</v>
      </c>
      <c r="K3" s="1" t="s">
        <v>43</v>
      </c>
    </row>
    <row r="4" spans="1:11" x14ac:dyDescent="0.2">
      <c r="A4" s="2">
        <v>40112</v>
      </c>
      <c r="B4" s="1" t="s">
        <v>9</v>
      </c>
      <c r="C4" s="7">
        <v>0.12</v>
      </c>
      <c r="D4" s="7">
        <v>7.97</v>
      </c>
      <c r="E4" s="9">
        <v>116.7</v>
      </c>
      <c r="F4" s="7">
        <v>6.9</v>
      </c>
      <c r="G4" s="9">
        <v>6.9</v>
      </c>
      <c r="H4" s="5">
        <v>1046</v>
      </c>
      <c r="I4" s="7">
        <v>0.98</v>
      </c>
      <c r="J4" s="9">
        <v>24.3</v>
      </c>
      <c r="K4" s="1" t="s">
        <v>53</v>
      </c>
    </row>
    <row r="5" spans="1:11" x14ac:dyDescent="0.2">
      <c r="A5" s="2">
        <v>40140</v>
      </c>
      <c r="B5" s="1" t="s">
        <v>9</v>
      </c>
      <c r="C5" s="7">
        <v>0</v>
      </c>
      <c r="D5" s="7">
        <v>10.199999999999999</v>
      </c>
      <c r="E5" s="9">
        <v>67.8</v>
      </c>
      <c r="F5" s="7">
        <v>22.1</v>
      </c>
      <c r="G5" s="9">
        <v>6.5</v>
      </c>
      <c r="H5" s="5">
        <v>345</v>
      </c>
      <c r="I5" s="7">
        <v>2.87</v>
      </c>
      <c r="J5" s="9">
        <v>7.4</v>
      </c>
      <c r="K5" s="1" t="s">
        <v>63</v>
      </c>
    </row>
    <row r="6" spans="1:11" x14ac:dyDescent="0.2">
      <c r="A6" s="2">
        <v>40162</v>
      </c>
      <c r="B6" s="1" t="s">
        <v>9</v>
      </c>
      <c r="C6" s="7">
        <v>0.21</v>
      </c>
      <c r="D6" s="7">
        <v>11</v>
      </c>
      <c r="E6" s="9">
        <v>68.3</v>
      </c>
      <c r="F6" s="7">
        <v>100</v>
      </c>
      <c r="G6" s="9">
        <v>6.1</v>
      </c>
      <c r="H6" s="5">
        <v>766</v>
      </c>
      <c r="I6" s="7">
        <v>1.85</v>
      </c>
      <c r="J6" s="9">
        <v>66</v>
      </c>
      <c r="K6" s="1" t="s">
        <v>73</v>
      </c>
    </row>
    <row r="7" spans="1:11" x14ac:dyDescent="0.2">
      <c r="A7" s="2">
        <v>40203</v>
      </c>
      <c r="B7" s="1" t="s">
        <v>9</v>
      </c>
      <c r="C7" s="7">
        <v>0.08</v>
      </c>
      <c r="D7" s="7">
        <v>10.3</v>
      </c>
      <c r="E7" s="9">
        <v>61.1</v>
      </c>
      <c r="F7" s="7">
        <v>50.9</v>
      </c>
      <c r="G7" s="9">
        <v>6</v>
      </c>
      <c r="H7" s="5">
        <v>82</v>
      </c>
      <c r="I7" s="7">
        <v>2.41</v>
      </c>
      <c r="J7" s="9">
        <v>12</v>
      </c>
      <c r="K7" s="1" t="s">
        <v>115</v>
      </c>
    </row>
    <row r="8" spans="1:11" x14ac:dyDescent="0.2">
      <c r="A8" s="2">
        <v>40220</v>
      </c>
      <c r="B8" s="1" t="s">
        <v>9</v>
      </c>
      <c r="C8" s="7">
        <v>0</v>
      </c>
      <c r="D8" s="7">
        <v>9.9</v>
      </c>
      <c r="E8" s="9">
        <v>58.6</v>
      </c>
      <c r="F8" s="7">
        <v>20.100000000000001</v>
      </c>
      <c r="G8" s="9">
        <v>5.9</v>
      </c>
      <c r="H8" s="5">
        <v>24</v>
      </c>
      <c r="I8" s="7">
        <v>2</v>
      </c>
      <c r="J8" s="9">
        <v>6</v>
      </c>
      <c r="K8" s="1" t="s">
        <v>121</v>
      </c>
    </row>
    <row r="9" spans="1:11" x14ac:dyDescent="0.2">
      <c r="A9" s="2">
        <v>40259</v>
      </c>
      <c r="B9" s="1" t="s">
        <v>9</v>
      </c>
      <c r="C9" s="7">
        <v>0</v>
      </c>
      <c r="D9" s="7">
        <v>10.6</v>
      </c>
      <c r="E9" s="9">
        <v>277</v>
      </c>
      <c r="F9" s="7">
        <v>10.8</v>
      </c>
      <c r="G9" s="9">
        <v>6.6</v>
      </c>
      <c r="H9" s="5">
        <v>50</v>
      </c>
      <c r="I9" s="7">
        <v>1.56</v>
      </c>
      <c r="J9" s="9">
        <v>5</v>
      </c>
      <c r="K9" s="1" t="s">
        <v>131</v>
      </c>
    </row>
    <row r="10" spans="1:11" x14ac:dyDescent="0.2">
      <c r="A10" s="18">
        <v>40270</v>
      </c>
      <c r="B10" s="19" t="s">
        <v>9</v>
      </c>
      <c r="C10" s="20">
        <v>0.09</v>
      </c>
      <c r="D10" s="20">
        <v>9.9</v>
      </c>
      <c r="E10" s="21">
        <v>59.9</v>
      </c>
      <c r="F10" s="20">
        <v>46.2</v>
      </c>
      <c r="G10" s="21">
        <v>5.3</v>
      </c>
      <c r="H10" s="22">
        <v>365</v>
      </c>
      <c r="I10" s="20">
        <v>2.2400000000000002</v>
      </c>
      <c r="J10" s="21">
        <v>28</v>
      </c>
      <c r="K10" s="19" t="s">
        <v>141</v>
      </c>
    </row>
    <row r="11" spans="1:11" x14ac:dyDescent="0.2">
      <c r="A11" s="12">
        <v>40322</v>
      </c>
      <c r="B11" s="13" t="s">
        <v>9</v>
      </c>
      <c r="C11" s="14">
        <v>0</v>
      </c>
      <c r="D11" s="14">
        <v>9.8000000000000007</v>
      </c>
      <c r="E11" s="15">
        <v>22.1</v>
      </c>
      <c r="F11" s="14">
        <v>19.399999999999999</v>
      </c>
      <c r="G11" s="15">
        <v>5.6</v>
      </c>
      <c r="H11" s="16">
        <v>579</v>
      </c>
      <c r="I11" s="14">
        <v>2.15</v>
      </c>
      <c r="J11" s="15">
        <v>7.2</v>
      </c>
      <c r="K11" s="17" t="s">
        <v>151</v>
      </c>
    </row>
    <row r="12" spans="1:11" x14ac:dyDescent="0.2">
      <c r="A12" s="1"/>
      <c r="B12" s="3" t="s">
        <v>125</v>
      </c>
      <c r="C12" s="6">
        <f t="shared" ref="C12:J12" si="0">AVERAGE(C2:C11)</f>
        <v>8.3999999999999991E-2</v>
      </c>
      <c r="D12" s="6">
        <f t="shared" si="0"/>
        <v>9.4649999999999999</v>
      </c>
      <c r="E12" s="6">
        <f t="shared" si="0"/>
        <v>97.86</v>
      </c>
      <c r="F12" s="6">
        <f t="shared" si="0"/>
        <v>47.255999999999993</v>
      </c>
      <c r="G12" s="6">
        <f t="shared" si="0"/>
        <v>6.18</v>
      </c>
      <c r="H12" s="6">
        <f t="shared" si="0"/>
        <v>425.2</v>
      </c>
      <c r="I12" s="6">
        <f t="shared" si="0"/>
        <v>1.6879999999999999</v>
      </c>
      <c r="J12" s="6">
        <f t="shared" si="0"/>
        <v>24.04</v>
      </c>
      <c r="K12" s="1"/>
    </row>
    <row r="13" spans="1:11" x14ac:dyDescent="0.2">
      <c r="A13" s="1"/>
      <c r="B13" s="3" t="s">
        <v>126</v>
      </c>
      <c r="C13" s="6">
        <f t="shared" ref="C13:J13" si="1">STDEV(C2:C11)</f>
        <v>0.11452316602135813</v>
      </c>
      <c r="D13" s="6">
        <f t="shared" si="1"/>
        <v>1.3155923887486272</v>
      </c>
      <c r="E13" s="6">
        <f t="shared" si="1"/>
        <v>72.228852345244363</v>
      </c>
      <c r="F13" s="6">
        <f t="shared" si="1"/>
        <v>57.701271158730414</v>
      </c>
      <c r="G13" s="6">
        <f t="shared" si="1"/>
        <v>0.50508525133002169</v>
      </c>
      <c r="H13" s="6">
        <f t="shared" si="1"/>
        <v>383.54046577758766</v>
      </c>
      <c r="I13" s="6">
        <f t="shared" si="1"/>
        <v>0.85222323627348051</v>
      </c>
      <c r="J13" s="6">
        <f t="shared" si="1"/>
        <v>27.65422210079322</v>
      </c>
      <c r="K13" s="1"/>
    </row>
    <row r="14" spans="1:11" x14ac:dyDescent="0.2">
      <c r="A14" s="1"/>
      <c r="B14" s="1"/>
      <c r="C14" s="7"/>
      <c r="D14" s="7"/>
      <c r="E14" s="9"/>
      <c r="F14" s="7"/>
      <c r="G14" s="9"/>
      <c r="H14" s="5"/>
      <c r="I14" s="7"/>
      <c r="J14" s="9"/>
      <c r="K14" s="1"/>
    </row>
    <row r="15" spans="1:11" x14ac:dyDescent="0.2">
      <c r="A15" s="1"/>
      <c r="B15" s="1"/>
      <c r="C15" s="7"/>
      <c r="D15" s="7"/>
      <c r="E15" s="9"/>
      <c r="F15" s="7"/>
      <c r="G15" s="9"/>
      <c r="H15" s="5"/>
      <c r="I15" s="7"/>
      <c r="J15" s="9"/>
      <c r="K15" s="1"/>
    </row>
  </sheetData>
  <pageMargins left="0.75" right="0.75" top="1" bottom="1" header="0.5" footer="0.5"/>
  <pageSetup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="120" zoomScaleNormal="120" workbookViewId="0">
      <pane ySplit="1" topLeftCell="A2" activePane="bottomLeft" state="frozen"/>
      <selection pane="bottomLeft" activeCell="H1" sqref="H1:H1048576"/>
    </sheetView>
  </sheetViews>
  <sheetFormatPr defaultRowHeight="12.75" x14ac:dyDescent="0.2"/>
  <cols>
    <col min="1" max="1" width="19.85546875" bestFit="1" customWidth="1"/>
    <col min="2" max="2" width="27.140625" bestFit="1" customWidth="1"/>
    <col min="3" max="3" width="12.42578125" customWidth="1"/>
    <col min="4" max="4" width="22.7109375" bestFit="1" customWidth="1"/>
    <col min="5" max="5" width="15.28515625" bestFit="1" customWidth="1"/>
    <col min="6" max="6" width="13.42578125" bestFit="1" customWidth="1"/>
    <col min="7" max="7" width="10.140625" bestFit="1" customWidth="1"/>
    <col min="8" max="8" width="20.5703125" customWidth="1"/>
    <col min="9" max="9" width="15.28515625" bestFit="1" customWidth="1"/>
    <col min="10" max="10" width="21.140625" bestFit="1" customWidth="1"/>
  </cols>
  <sheetData>
    <row r="1" spans="1:11" s="10" customFormat="1" ht="39" thickBot="1" x14ac:dyDescent="0.25">
      <c r="A1" s="23" t="s">
        <v>18</v>
      </c>
      <c r="B1" s="23" t="s">
        <v>0</v>
      </c>
      <c r="C1" s="24" t="s">
        <v>129</v>
      </c>
      <c r="D1" s="24" t="s">
        <v>6</v>
      </c>
      <c r="E1" s="25" t="s">
        <v>1</v>
      </c>
      <c r="F1" s="24" t="s">
        <v>2</v>
      </c>
      <c r="G1" s="25" t="s">
        <v>3</v>
      </c>
      <c r="H1" s="26" t="s">
        <v>4</v>
      </c>
      <c r="I1" s="24" t="s">
        <v>5</v>
      </c>
      <c r="J1" s="25" t="s">
        <v>7</v>
      </c>
      <c r="K1" s="23" t="s">
        <v>29</v>
      </c>
    </row>
    <row r="2" spans="1:11" ht="13.5" thickTop="1" x14ac:dyDescent="0.2">
      <c r="A2" s="2">
        <v>40084</v>
      </c>
      <c r="B2" s="1" t="s">
        <v>13</v>
      </c>
      <c r="C2" s="7">
        <v>0</v>
      </c>
      <c r="D2" s="7">
        <v>8</v>
      </c>
      <c r="E2" s="9">
        <v>155.80000000000001</v>
      </c>
      <c r="F2" s="7">
        <v>7.34</v>
      </c>
      <c r="G2" s="9">
        <v>5.9</v>
      </c>
      <c r="H2" s="5">
        <v>365</v>
      </c>
      <c r="I2" s="7">
        <v>0.15</v>
      </c>
      <c r="J2" s="9">
        <v>3.4</v>
      </c>
      <c r="K2" s="1" t="s">
        <v>32</v>
      </c>
    </row>
    <row r="3" spans="1:11" x14ac:dyDescent="0.2">
      <c r="A3" s="2">
        <v>40109</v>
      </c>
      <c r="B3" s="1" t="s">
        <v>13</v>
      </c>
      <c r="C3" s="7">
        <v>0.14000000000000001</v>
      </c>
      <c r="D3" s="7">
        <v>8</v>
      </c>
      <c r="E3" s="9">
        <v>123.2</v>
      </c>
      <c r="F3" s="7">
        <v>55.6</v>
      </c>
      <c r="G3" s="9">
        <v>6.7</v>
      </c>
      <c r="H3" s="5">
        <v>1986</v>
      </c>
      <c r="I3" s="7">
        <v>0.82</v>
      </c>
      <c r="J3" s="9">
        <v>56</v>
      </c>
      <c r="K3" s="1" t="s">
        <v>42</v>
      </c>
    </row>
    <row r="4" spans="1:11" x14ac:dyDescent="0.2">
      <c r="A4" s="2">
        <v>40112</v>
      </c>
      <c r="B4" s="1" t="s">
        <v>13</v>
      </c>
      <c r="C4" s="7">
        <v>0.18</v>
      </c>
      <c r="D4" s="7">
        <v>8.48</v>
      </c>
      <c r="E4" s="9">
        <v>127.3</v>
      </c>
      <c r="F4" s="7">
        <v>93.4</v>
      </c>
      <c r="G4" s="9">
        <v>7.1</v>
      </c>
      <c r="H4" s="5">
        <v>178</v>
      </c>
      <c r="I4" s="7">
        <v>0.96</v>
      </c>
      <c r="J4" s="9">
        <v>32.299999999999997</v>
      </c>
      <c r="K4" s="1" t="s">
        <v>52</v>
      </c>
    </row>
    <row r="5" spans="1:11" x14ac:dyDescent="0.2">
      <c r="A5" s="2">
        <v>40140</v>
      </c>
      <c r="B5" s="1" t="s">
        <v>13</v>
      </c>
      <c r="C5" s="7">
        <v>0.06</v>
      </c>
      <c r="D5" s="7">
        <v>10.8</v>
      </c>
      <c r="E5" s="9">
        <v>74.5</v>
      </c>
      <c r="F5" s="7">
        <v>33.299999999999997</v>
      </c>
      <c r="G5" s="9">
        <v>6.2</v>
      </c>
      <c r="H5" s="5">
        <v>40</v>
      </c>
      <c r="I5" s="7">
        <v>2.97</v>
      </c>
      <c r="J5" s="9">
        <v>20.6</v>
      </c>
      <c r="K5" s="1" t="s">
        <v>62</v>
      </c>
    </row>
    <row r="6" spans="1:11" x14ac:dyDescent="0.2">
      <c r="A6" s="2">
        <v>40162</v>
      </c>
      <c r="B6" s="1" t="s">
        <v>13</v>
      </c>
      <c r="C6" s="7">
        <v>0.22</v>
      </c>
      <c r="D6" s="7">
        <v>11.3</v>
      </c>
      <c r="E6" s="9">
        <v>73.400000000000006</v>
      </c>
      <c r="F6" s="7">
        <v>99.1</v>
      </c>
      <c r="G6" s="9">
        <v>5.8</v>
      </c>
      <c r="H6" s="5">
        <v>691</v>
      </c>
      <c r="I6" s="7">
        <v>2.38</v>
      </c>
      <c r="J6" s="9">
        <v>103</v>
      </c>
      <c r="K6" s="1" t="s">
        <v>72</v>
      </c>
    </row>
    <row r="7" spans="1:11" x14ac:dyDescent="0.2">
      <c r="A7" s="2">
        <v>40203</v>
      </c>
      <c r="B7" s="1" t="s">
        <v>13</v>
      </c>
      <c r="C7" s="7">
        <v>0.14000000000000001</v>
      </c>
      <c r="D7" s="7">
        <v>10.7</v>
      </c>
      <c r="E7" s="9">
        <v>64.099999999999994</v>
      </c>
      <c r="F7" s="7">
        <v>76.7</v>
      </c>
      <c r="G7" s="9">
        <v>6.1</v>
      </c>
      <c r="H7" s="5">
        <v>72</v>
      </c>
      <c r="I7" s="7">
        <v>2.71</v>
      </c>
      <c r="J7" s="9">
        <v>43</v>
      </c>
      <c r="K7" s="1" t="s">
        <v>114</v>
      </c>
    </row>
    <row r="8" spans="1:11" x14ac:dyDescent="0.2">
      <c r="A8" s="2">
        <v>40220</v>
      </c>
      <c r="B8" s="1" t="s">
        <v>13</v>
      </c>
      <c r="C8" s="7">
        <v>0.06</v>
      </c>
      <c r="D8" s="7">
        <v>10.199999999999999</v>
      </c>
      <c r="E8" s="9">
        <v>66.5</v>
      </c>
      <c r="F8" s="7">
        <v>50.7</v>
      </c>
      <c r="G8" s="9">
        <v>6</v>
      </c>
      <c r="H8" s="5">
        <v>34</v>
      </c>
      <c r="I8" s="7">
        <v>2.59</v>
      </c>
      <c r="J8" s="9">
        <v>16</v>
      </c>
      <c r="K8" s="1" t="s">
        <v>88</v>
      </c>
    </row>
    <row r="9" spans="1:11" x14ac:dyDescent="0.2">
      <c r="A9" s="2">
        <v>40259</v>
      </c>
      <c r="B9" s="1" t="s">
        <v>13</v>
      </c>
      <c r="C9" s="7">
        <v>0</v>
      </c>
      <c r="D9" s="7">
        <v>10.5</v>
      </c>
      <c r="E9" s="9">
        <v>554</v>
      </c>
      <c r="F9" s="7">
        <v>16.3</v>
      </c>
      <c r="G9" s="9">
        <v>6.7</v>
      </c>
      <c r="H9" s="5">
        <v>93</v>
      </c>
      <c r="I9" s="7">
        <v>1.86</v>
      </c>
      <c r="J9" s="9">
        <v>11</v>
      </c>
      <c r="K9" s="1" t="s">
        <v>132</v>
      </c>
    </row>
    <row r="10" spans="1:11" x14ac:dyDescent="0.2">
      <c r="A10" s="2">
        <v>40270</v>
      </c>
      <c r="B10" s="1" t="s">
        <v>13</v>
      </c>
      <c r="C10" s="7">
        <v>0.24</v>
      </c>
      <c r="D10" s="7">
        <v>9.9499999999999993</v>
      </c>
      <c r="E10" s="9">
        <v>69.3</v>
      </c>
      <c r="F10" s="7">
        <v>172</v>
      </c>
      <c r="G10" s="9">
        <v>6.2</v>
      </c>
      <c r="H10" s="5">
        <v>148</v>
      </c>
      <c r="I10" s="7">
        <v>2.76</v>
      </c>
      <c r="J10" s="9">
        <v>106</v>
      </c>
      <c r="K10" s="1" t="s">
        <v>143</v>
      </c>
    </row>
    <row r="11" spans="1:11" x14ac:dyDescent="0.2">
      <c r="A11" s="12">
        <v>40322</v>
      </c>
      <c r="B11" s="13" t="s">
        <v>13</v>
      </c>
      <c r="C11" s="14">
        <v>0.04</v>
      </c>
      <c r="D11" s="14">
        <v>10.199999999999999</v>
      </c>
      <c r="E11" s="15">
        <v>26</v>
      </c>
      <c r="F11" s="14">
        <v>26.4</v>
      </c>
      <c r="G11" s="15">
        <v>6.6</v>
      </c>
      <c r="H11" s="16">
        <v>272</v>
      </c>
      <c r="I11" s="14">
        <v>2.4500000000000002</v>
      </c>
      <c r="J11" s="15">
        <v>13</v>
      </c>
      <c r="K11" s="17" t="s">
        <v>152</v>
      </c>
    </row>
    <row r="12" spans="1:11" x14ac:dyDescent="0.2">
      <c r="A12" s="1"/>
      <c r="B12" s="3" t="s">
        <v>125</v>
      </c>
      <c r="C12" s="6">
        <f t="shared" ref="C12:J12" si="0">AVERAGE(C2:C11)</f>
        <v>0.10800000000000001</v>
      </c>
      <c r="D12" s="6">
        <f t="shared" si="0"/>
        <v>9.8130000000000006</v>
      </c>
      <c r="E12" s="6">
        <f t="shared" si="0"/>
        <v>133.41000000000003</v>
      </c>
      <c r="F12" s="6">
        <f t="shared" si="0"/>
        <v>63.084000000000003</v>
      </c>
      <c r="G12" s="6">
        <f t="shared" si="0"/>
        <v>6.330000000000001</v>
      </c>
      <c r="H12" s="6">
        <f t="shared" si="0"/>
        <v>387.9</v>
      </c>
      <c r="I12" s="6">
        <f t="shared" si="0"/>
        <v>1.9649999999999999</v>
      </c>
      <c r="J12" s="6">
        <f t="shared" si="0"/>
        <v>40.429999999999993</v>
      </c>
      <c r="K12" s="1"/>
    </row>
    <row r="13" spans="1:11" x14ac:dyDescent="0.2">
      <c r="A13" s="1"/>
      <c r="B13" s="3" t="s">
        <v>126</v>
      </c>
      <c r="C13" s="6">
        <f t="shared" ref="C13:J13" si="1">STDEV(C2:C11)</f>
        <v>8.8040394769168945E-2</v>
      </c>
      <c r="D13" s="6">
        <f t="shared" si="1"/>
        <v>1.2070722154590861</v>
      </c>
      <c r="E13" s="6">
        <f t="shared" si="1"/>
        <v>152.5844935328183</v>
      </c>
      <c r="F13" s="6">
        <f t="shared" si="1"/>
        <v>49.444261592670635</v>
      </c>
      <c r="G13" s="6">
        <f t="shared" si="1"/>
        <v>0.42176876234364347</v>
      </c>
      <c r="H13" s="6">
        <f t="shared" si="1"/>
        <v>595.76271376371915</v>
      </c>
      <c r="I13" s="6">
        <f t="shared" si="1"/>
        <v>0.97874352559232247</v>
      </c>
      <c r="J13" s="6">
        <f t="shared" si="1"/>
        <v>37.281751568294112</v>
      </c>
      <c r="K13" s="1"/>
    </row>
    <row r="14" spans="1:11" x14ac:dyDescent="0.2">
      <c r="A14" s="1"/>
      <c r="B14" s="1"/>
      <c r="C14" s="7"/>
      <c r="D14" s="7"/>
      <c r="E14" s="9"/>
      <c r="F14" s="7"/>
      <c r="G14" s="9"/>
      <c r="H14" s="5"/>
      <c r="I14" s="7"/>
      <c r="J14" s="9"/>
      <c r="K14" s="1"/>
    </row>
    <row r="15" spans="1:11" x14ac:dyDescent="0.2">
      <c r="A15" s="1"/>
      <c r="B15" s="1"/>
      <c r="C15" s="7"/>
      <c r="D15" s="7"/>
      <c r="E15" s="9"/>
      <c r="F15" s="7"/>
      <c r="G15" s="9"/>
      <c r="H15" s="5"/>
      <c r="I15" s="7"/>
      <c r="J15" s="9"/>
      <c r="K15" s="1"/>
    </row>
  </sheetData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="85" zoomScaleNormal="85"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19.85546875" bestFit="1" customWidth="1"/>
    <col min="2" max="2" width="27.140625" bestFit="1" customWidth="1"/>
    <col min="3" max="3" width="12.42578125" customWidth="1"/>
    <col min="4" max="4" width="22.7109375" bestFit="1" customWidth="1"/>
    <col min="5" max="5" width="15.28515625" bestFit="1" customWidth="1"/>
    <col min="6" max="6" width="13.42578125" bestFit="1" customWidth="1"/>
    <col min="7" max="7" width="10.140625" bestFit="1" customWidth="1"/>
    <col min="8" max="8" width="20.5703125" customWidth="1"/>
    <col min="9" max="9" width="15.28515625" bestFit="1" customWidth="1"/>
    <col min="10" max="10" width="21.140625" bestFit="1" customWidth="1"/>
  </cols>
  <sheetData>
    <row r="1" spans="1:11" s="10" customFormat="1" ht="39" thickBot="1" x14ac:dyDescent="0.25">
      <c r="A1" s="23" t="s">
        <v>18</v>
      </c>
      <c r="B1" s="23" t="s">
        <v>0</v>
      </c>
      <c r="C1" s="24" t="s">
        <v>129</v>
      </c>
      <c r="D1" s="24" t="s">
        <v>6</v>
      </c>
      <c r="E1" s="25" t="s">
        <v>1</v>
      </c>
      <c r="F1" s="24" t="s">
        <v>2</v>
      </c>
      <c r="G1" s="25" t="s">
        <v>3</v>
      </c>
      <c r="H1" s="26" t="s">
        <v>4</v>
      </c>
      <c r="I1" s="24" t="s">
        <v>5</v>
      </c>
      <c r="J1" s="25" t="s">
        <v>7</v>
      </c>
      <c r="K1" s="23" t="s">
        <v>29</v>
      </c>
    </row>
    <row r="2" spans="1:11" ht="13.5" thickTop="1" x14ac:dyDescent="0.2">
      <c r="A2" s="2">
        <v>40084</v>
      </c>
      <c r="B2" s="1" t="s">
        <v>14</v>
      </c>
      <c r="C2" s="7">
        <v>0.33</v>
      </c>
      <c r="D2" s="7">
        <v>9.49</v>
      </c>
      <c r="E2" s="9">
        <v>165.8</v>
      </c>
      <c r="F2" s="7">
        <v>11.4</v>
      </c>
      <c r="G2" s="9">
        <v>6.1</v>
      </c>
      <c r="H2" s="5">
        <v>46</v>
      </c>
      <c r="I2" s="7">
        <v>0.97</v>
      </c>
      <c r="J2" s="9">
        <v>13.8</v>
      </c>
      <c r="K2" s="1" t="s">
        <v>31</v>
      </c>
    </row>
    <row r="3" spans="1:11" x14ac:dyDescent="0.2">
      <c r="A3" s="2">
        <v>40109</v>
      </c>
      <c r="B3" s="1" t="s">
        <v>14</v>
      </c>
      <c r="C3" s="7">
        <v>0.43</v>
      </c>
      <c r="D3" s="7">
        <v>8.5</v>
      </c>
      <c r="E3" s="9">
        <v>123.6</v>
      </c>
      <c r="F3" s="7">
        <v>155</v>
      </c>
      <c r="G3" s="9">
        <v>6.8</v>
      </c>
      <c r="H3" s="5">
        <v>1553</v>
      </c>
      <c r="I3" s="7">
        <v>1.1499999999999999</v>
      </c>
      <c r="J3" s="9">
        <v>105</v>
      </c>
      <c r="K3" s="1" t="s">
        <v>41</v>
      </c>
    </row>
    <row r="4" spans="1:11" x14ac:dyDescent="0.2">
      <c r="A4" s="2">
        <v>40112</v>
      </c>
      <c r="B4" s="1" t="s">
        <v>14</v>
      </c>
      <c r="C4" s="7">
        <v>0.42</v>
      </c>
      <c r="D4" s="7">
        <v>9.5399999999999991</v>
      </c>
      <c r="E4" s="9">
        <v>72.7</v>
      </c>
      <c r="F4" s="7">
        <v>207</v>
      </c>
      <c r="G4" s="9">
        <v>6.7</v>
      </c>
      <c r="H4" s="5">
        <v>529</v>
      </c>
      <c r="I4" s="7">
        <v>0.95</v>
      </c>
      <c r="J4" s="9">
        <v>104</v>
      </c>
      <c r="K4" s="1" t="s">
        <v>51</v>
      </c>
    </row>
    <row r="5" spans="1:11" x14ac:dyDescent="0.2">
      <c r="A5" s="2">
        <v>40140</v>
      </c>
      <c r="B5" s="1" t="s">
        <v>14</v>
      </c>
      <c r="C5" s="7">
        <v>0.06</v>
      </c>
      <c r="D5" s="7">
        <v>10.8</v>
      </c>
      <c r="E5" s="9">
        <v>73.3</v>
      </c>
      <c r="F5" s="7">
        <v>36.1</v>
      </c>
      <c r="G5" s="9">
        <v>6.1</v>
      </c>
      <c r="H5" s="5">
        <v>43</v>
      </c>
      <c r="I5" s="7">
        <v>3.22</v>
      </c>
      <c r="J5" s="9">
        <v>11</v>
      </c>
      <c r="K5" s="1" t="s">
        <v>61</v>
      </c>
    </row>
    <row r="6" spans="1:11" x14ac:dyDescent="0.2">
      <c r="A6" s="2">
        <v>40162</v>
      </c>
      <c r="B6" s="1" t="s">
        <v>14</v>
      </c>
      <c r="C6" s="7">
        <v>0.21</v>
      </c>
      <c r="D6" s="7">
        <v>11.3</v>
      </c>
      <c r="E6" s="9">
        <v>74</v>
      </c>
      <c r="F6" s="7">
        <v>109</v>
      </c>
      <c r="G6" s="9">
        <v>6</v>
      </c>
      <c r="H6" s="5">
        <v>1162</v>
      </c>
      <c r="I6" s="7">
        <v>2.79</v>
      </c>
      <c r="J6" s="9">
        <v>81</v>
      </c>
      <c r="K6" s="1" t="s">
        <v>71</v>
      </c>
    </row>
    <row r="7" spans="1:11" x14ac:dyDescent="0.2">
      <c r="A7" s="2">
        <v>40203</v>
      </c>
      <c r="B7" s="1" t="s">
        <v>14</v>
      </c>
      <c r="C7" s="7">
        <v>0.11</v>
      </c>
      <c r="D7" s="7">
        <v>11.2</v>
      </c>
      <c r="E7" s="9">
        <v>62</v>
      </c>
      <c r="F7" s="7">
        <v>75.900000000000006</v>
      </c>
      <c r="G7" s="9">
        <v>5.8</v>
      </c>
      <c r="H7" s="5">
        <v>49</v>
      </c>
      <c r="I7" s="7">
        <v>2.93</v>
      </c>
      <c r="J7" s="9">
        <v>27</v>
      </c>
      <c r="K7" s="1" t="s">
        <v>113</v>
      </c>
    </row>
    <row r="8" spans="1:11" x14ac:dyDescent="0.2">
      <c r="A8" s="2">
        <v>40220</v>
      </c>
      <c r="B8" s="1" t="s">
        <v>14</v>
      </c>
      <c r="C8" s="7">
        <v>0.1</v>
      </c>
      <c r="D8" s="7">
        <v>10.6</v>
      </c>
      <c r="E8" s="9">
        <v>67.8</v>
      </c>
      <c r="F8" s="7">
        <v>88.1</v>
      </c>
      <c r="G8" s="9">
        <v>6.1</v>
      </c>
      <c r="H8" s="5">
        <v>19</v>
      </c>
      <c r="I8" s="7">
        <v>2.85</v>
      </c>
      <c r="J8" s="9">
        <v>23</v>
      </c>
      <c r="K8" s="1" t="s">
        <v>97</v>
      </c>
    </row>
    <row r="9" spans="1:11" x14ac:dyDescent="0.2">
      <c r="A9" s="2">
        <v>40259</v>
      </c>
      <c r="B9" s="1" t="s">
        <v>14</v>
      </c>
      <c r="C9" s="7">
        <v>0</v>
      </c>
      <c r="D9" s="7">
        <v>10.9</v>
      </c>
      <c r="E9" s="9">
        <v>302</v>
      </c>
      <c r="F9" s="7">
        <v>20.399999999999999</v>
      </c>
      <c r="G9" s="9">
        <v>6.6</v>
      </c>
      <c r="H9" s="5">
        <v>23</v>
      </c>
      <c r="I9" s="7">
        <v>2.29</v>
      </c>
      <c r="J9" s="9">
        <v>7.8</v>
      </c>
      <c r="K9" s="1" t="s">
        <v>133</v>
      </c>
    </row>
    <row r="10" spans="1:11" x14ac:dyDescent="0.2">
      <c r="A10" s="2">
        <v>40270</v>
      </c>
      <c r="B10" s="1" t="s">
        <v>14</v>
      </c>
      <c r="C10" s="7">
        <v>0.22</v>
      </c>
      <c r="D10" s="7">
        <v>10.25</v>
      </c>
      <c r="E10" s="9">
        <v>69.8</v>
      </c>
      <c r="F10" s="7">
        <v>170</v>
      </c>
      <c r="G10" s="9">
        <v>6</v>
      </c>
      <c r="H10" s="5">
        <v>128</v>
      </c>
      <c r="I10" s="7">
        <v>2.82</v>
      </c>
      <c r="J10" s="9">
        <v>72</v>
      </c>
      <c r="K10" s="1" t="s">
        <v>142</v>
      </c>
    </row>
    <row r="11" spans="1:11" x14ac:dyDescent="0.2">
      <c r="A11" s="12">
        <v>40322</v>
      </c>
      <c r="B11" s="13" t="s">
        <v>14</v>
      </c>
      <c r="C11" s="14">
        <v>0.06</v>
      </c>
      <c r="D11" s="14">
        <v>10.4</v>
      </c>
      <c r="E11" s="15">
        <v>26.5</v>
      </c>
      <c r="F11" s="14">
        <v>26.7</v>
      </c>
      <c r="G11" s="15">
        <v>6.6</v>
      </c>
      <c r="H11" s="16">
        <v>488</v>
      </c>
      <c r="I11" s="14">
        <v>2.5099999999999998</v>
      </c>
      <c r="J11" s="15">
        <v>11</v>
      </c>
      <c r="K11" s="17" t="s">
        <v>153</v>
      </c>
    </row>
    <row r="12" spans="1:11" x14ac:dyDescent="0.2">
      <c r="A12" s="1"/>
      <c r="B12" s="3" t="s">
        <v>125</v>
      </c>
      <c r="C12" s="6">
        <f t="shared" ref="C12:J12" si="0">AVERAGE(C2:C11)</f>
        <v>0.19400000000000001</v>
      </c>
      <c r="D12" s="6">
        <f t="shared" si="0"/>
        <v>10.298</v>
      </c>
      <c r="E12" s="6">
        <f t="shared" si="0"/>
        <v>103.75</v>
      </c>
      <c r="F12" s="6">
        <f t="shared" si="0"/>
        <v>89.960000000000008</v>
      </c>
      <c r="G12" s="6">
        <f t="shared" si="0"/>
        <v>6.2799999999999994</v>
      </c>
      <c r="H12" s="6">
        <f t="shared" si="0"/>
        <v>404</v>
      </c>
      <c r="I12" s="6">
        <f t="shared" si="0"/>
        <v>2.2480000000000002</v>
      </c>
      <c r="J12" s="6">
        <f t="shared" si="0"/>
        <v>45.56</v>
      </c>
      <c r="K12" s="1"/>
    </row>
    <row r="13" spans="1:11" x14ac:dyDescent="0.2">
      <c r="A13" s="1"/>
      <c r="B13" s="3" t="s">
        <v>126</v>
      </c>
      <c r="C13" s="6">
        <f t="shared" ref="C13:J13" si="1">STDEV(C2:C11)</f>
        <v>0.15479018056711474</v>
      </c>
      <c r="D13" s="6">
        <f t="shared" si="1"/>
        <v>0.88167517324188693</v>
      </c>
      <c r="E13" s="6">
        <f t="shared" si="1"/>
        <v>79.21790271845822</v>
      </c>
      <c r="F13" s="6">
        <f t="shared" si="1"/>
        <v>68.969900036980704</v>
      </c>
      <c r="G13" s="6">
        <f t="shared" si="1"/>
        <v>0.35527766918597936</v>
      </c>
      <c r="H13" s="6">
        <f t="shared" si="1"/>
        <v>544.82596609682003</v>
      </c>
      <c r="I13" s="6">
        <f t="shared" si="1"/>
        <v>0.88112049875901266</v>
      </c>
      <c r="J13" s="6">
        <f t="shared" si="1"/>
        <v>40.249422356103445</v>
      </c>
      <c r="K13" s="1"/>
    </row>
    <row r="14" spans="1:11" x14ac:dyDescent="0.2">
      <c r="A14" s="1"/>
      <c r="B14" s="1"/>
      <c r="C14" s="7"/>
      <c r="D14" s="7"/>
      <c r="E14" s="9"/>
      <c r="F14" s="7"/>
      <c r="G14" s="9"/>
      <c r="H14" s="5"/>
      <c r="I14" s="7"/>
      <c r="J14" s="9"/>
      <c r="K14" s="1"/>
    </row>
    <row r="15" spans="1:11" x14ac:dyDescent="0.2">
      <c r="A15" s="1"/>
      <c r="B15" s="1"/>
      <c r="C15" s="7"/>
      <c r="D15" s="7"/>
      <c r="E15" s="9"/>
      <c r="F15" s="7"/>
      <c r="G15" s="9"/>
      <c r="H15" s="5"/>
      <c r="I15" s="7"/>
      <c r="J15" s="9"/>
      <c r="K15" s="1"/>
    </row>
  </sheetData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="110" zoomScaleNormal="110" workbookViewId="0">
      <pane ySplit="1" topLeftCell="A14" activePane="bottomLeft" state="frozen"/>
      <selection pane="bottomLeft" activeCell="A2" sqref="A2"/>
    </sheetView>
  </sheetViews>
  <sheetFormatPr defaultRowHeight="12.75" x14ac:dyDescent="0.2"/>
  <cols>
    <col min="1" max="1" width="19.85546875" bestFit="1" customWidth="1"/>
    <col min="2" max="2" width="27.140625" bestFit="1" customWidth="1"/>
    <col min="3" max="3" width="12.42578125" customWidth="1"/>
    <col min="4" max="4" width="22.7109375" bestFit="1" customWidth="1"/>
    <col min="5" max="5" width="15.28515625" bestFit="1" customWidth="1"/>
    <col min="6" max="6" width="13.42578125" bestFit="1" customWidth="1"/>
    <col min="7" max="7" width="10.140625" bestFit="1" customWidth="1"/>
    <col min="8" max="8" width="20.5703125" customWidth="1"/>
    <col min="9" max="9" width="15.28515625" bestFit="1" customWidth="1"/>
    <col min="10" max="10" width="21.140625" bestFit="1" customWidth="1"/>
  </cols>
  <sheetData>
    <row r="1" spans="1:11" s="10" customFormat="1" ht="39" thickBot="1" x14ac:dyDescent="0.25">
      <c r="A1" s="23" t="s">
        <v>18</v>
      </c>
      <c r="B1" s="23" t="s">
        <v>0</v>
      </c>
      <c r="C1" s="24" t="s">
        <v>129</v>
      </c>
      <c r="D1" s="24" t="s">
        <v>6</v>
      </c>
      <c r="E1" s="25" t="s">
        <v>1</v>
      </c>
      <c r="F1" s="24" t="s">
        <v>2</v>
      </c>
      <c r="G1" s="25" t="s">
        <v>3</v>
      </c>
      <c r="H1" s="26" t="s">
        <v>4</v>
      </c>
      <c r="I1" s="24" t="s">
        <v>5</v>
      </c>
      <c r="J1" s="25" t="s">
        <v>7</v>
      </c>
      <c r="K1" s="23" t="s">
        <v>29</v>
      </c>
    </row>
    <row r="2" spans="1:11" ht="13.5" thickTop="1" x14ac:dyDescent="0.2">
      <c r="A2" s="2">
        <v>40084</v>
      </c>
      <c r="B2" s="1" t="s">
        <v>15</v>
      </c>
      <c r="C2" s="7">
        <v>0</v>
      </c>
      <c r="D2" s="7">
        <v>4.54</v>
      </c>
      <c r="E2" s="9">
        <v>93.3</v>
      </c>
      <c r="F2" s="7">
        <v>13.6</v>
      </c>
      <c r="G2" s="9">
        <v>6.3</v>
      </c>
      <c r="H2" s="5">
        <v>19</v>
      </c>
      <c r="I2" s="7">
        <v>0.92</v>
      </c>
      <c r="J2" s="9">
        <v>11</v>
      </c>
      <c r="K2" s="1" t="s">
        <v>30</v>
      </c>
    </row>
    <row r="3" spans="1:11" x14ac:dyDescent="0.2">
      <c r="A3" s="2">
        <v>40109</v>
      </c>
      <c r="B3" s="1" t="s">
        <v>15</v>
      </c>
      <c r="C3" s="7">
        <v>0</v>
      </c>
      <c r="D3" s="7">
        <v>6.7</v>
      </c>
      <c r="E3" s="9">
        <v>82.7</v>
      </c>
      <c r="F3" s="7">
        <v>85.3</v>
      </c>
      <c r="G3" s="9">
        <v>5.8</v>
      </c>
      <c r="H3" s="5">
        <v>649</v>
      </c>
      <c r="I3" s="7">
        <v>3.61</v>
      </c>
      <c r="J3" s="9">
        <v>24</v>
      </c>
      <c r="K3" s="1" t="s">
        <v>39</v>
      </c>
    </row>
    <row r="4" spans="1:11" x14ac:dyDescent="0.2">
      <c r="A4" s="2">
        <v>40112</v>
      </c>
      <c r="B4" s="1" t="s">
        <v>15</v>
      </c>
      <c r="C4" s="7">
        <v>0</v>
      </c>
      <c r="D4" s="7">
        <v>7.84</v>
      </c>
      <c r="E4" s="9">
        <v>58.4</v>
      </c>
      <c r="F4" s="7">
        <v>43.6</v>
      </c>
      <c r="G4" s="9">
        <v>6.1</v>
      </c>
      <c r="H4" s="5">
        <v>142</v>
      </c>
      <c r="I4" s="7">
        <v>1.1599999999999999</v>
      </c>
      <c r="J4" s="9">
        <v>9</v>
      </c>
      <c r="K4" s="1" t="s">
        <v>49</v>
      </c>
    </row>
    <row r="5" spans="1:11" x14ac:dyDescent="0.2">
      <c r="A5" s="2">
        <v>40140</v>
      </c>
      <c r="B5" s="1" t="s">
        <v>15</v>
      </c>
      <c r="C5" s="7">
        <v>0</v>
      </c>
      <c r="D5" s="7">
        <v>9.5</v>
      </c>
      <c r="E5" s="9">
        <v>70.400000000000006</v>
      </c>
      <c r="F5" s="7">
        <v>11.7</v>
      </c>
      <c r="G5" s="9">
        <v>5.8</v>
      </c>
      <c r="H5" s="5">
        <v>23</v>
      </c>
      <c r="I5" s="7">
        <v>3.91</v>
      </c>
      <c r="J5" s="9">
        <v>2.2000000000000002</v>
      </c>
      <c r="K5" s="1" t="s">
        <v>59</v>
      </c>
    </row>
    <row r="6" spans="1:11" x14ac:dyDescent="0.2">
      <c r="A6" s="2">
        <v>40162</v>
      </c>
      <c r="B6" s="1" t="s">
        <v>15</v>
      </c>
      <c r="C6" s="7">
        <v>0.44</v>
      </c>
      <c r="D6" s="7">
        <v>10.6</v>
      </c>
      <c r="E6" s="9">
        <v>62</v>
      </c>
      <c r="F6" s="7">
        <v>452</v>
      </c>
      <c r="G6" s="9">
        <v>6.1</v>
      </c>
      <c r="H6" s="5">
        <v>683</v>
      </c>
      <c r="I6" s="7">
        <v>2.82</v>
      </c>
      <c r="J6" s="9">
        <v>281</v>
      </c>
      <c r="K6" s="1" t="s">
        <v>69</v>
      </c>
    </row>
    <row r="7" spans="1:11" x14ac:dyDescent="0.2">
      <c r="A7" s="2">
        <v>40203</v>
      </c>
      <c r="B7" s="1" t="s">
        <v>15</v>
      </c>
      <c r="C7" s="7">
        <v>0.05</v>
      </c>
      <c r="D7" s="7">
        <v>10.4</v>
      </c>
      <c r="E7" s="9">
        <v>65.7</v>
      </c>
      <c r="F7" s="7">
        <v>24.5</v>
      </c>
      <c r="G7" s="9">
        <v>5.7</v>
      </c>
      <c r="H7" s="5">
        <v>12</v>
      </c>
      <c r="I7" s="7">
        <v>3.54</v>
      </c>
      <c r="J7" s="9">
        <v>17</v>
      </c>
      <c r="K7" s="1" t="s">
        <v>111</v>
      </c>
    </row>
    <row r="8" spans="1:11" x14ac:dyDescent="0.2">
      <c r="A8" s="2">
        <v>40220</v>
      </c>
      <c r="B8" s="1" t="s">
        <v>15</v>
      </c>
      <c r="C8" s="7">
        <v>7.0000000000000007E-2</v>
      </c>
      <c r="D8" s="7">
        <v>10.199999999999999</v>
      </c>
      <c r="E8" s="9">
        <v>62.8</v>
      </c>
      <c r="F8" s="7">
        <v>38.700000000000003</v>
      </c>
      <c r="G8" s="9">
        <v>5.9</v>
      </c>
      <c r="H8" s="5">
        <v>27</v>
      </c>
      <c r="I8" s="7">
        <v>2.68</v>
      </c>
      <c r="J8" s="9">
        <v>20</v>
      </c>
      <c r="K8" s="1" t="s">
        <v>108</v>
      </c>
    </row>
    <row r="9" spans="1:11" x14ac:dyDescent="0.2">
      <c r="A9" s="2">
        <v>40259</v>
      </c>
      <c r="B9" s="1" t="s">
        <v>15</v>
      </c>
      <c r="C9" s="7">
        <v>0</v>
      </c>
      <c r="D9" s="7">
        <v>10.4</v>
      </c>
      <c r="E9" s="9">
        <v>272</v>
      </c>
      <c r="F9" s="7">
        <v>5.82</v>
      </c>
      <c r="G9" s="9">
        <v>6.6</v>
      </c>
      <c r="H9" s="5">
        <v>196</v>
      </c>
      <c r="I9" s="7">
        <v>2.79</v>
      </c>
      <c r="J9" s="9">
        <v>1.6</v>
      </c>
      <c r="K9" s="1" t="s">
        <v>134</v>
      </c>
    </row>
    <row r="10" spans="1:11" x14ac:dyDescent="0.2">
      <c r="A10" s="2">
        <v>40270</v>
      </c>
      <c r="B10" s="1" t="s">
        <v>15</v>
      </c>
      <c r="C10" s="7">
        <v>0.11</v>
      </c>
      <c r="D10" s="7">
        <v>8.8000000000000007</v>
      </c>
      <c r="E10" s="9">
        <v>61.5</v>
      </c>
      <c r="F10" s="7">
        <v>97</v>
      </c>
      <c r="G10" s="9">
        <v>6.1</v>
      </c>
      <c r="H10" s="5">
        <v>199</v>
      </c>
      <c r="I10" s="7">
        <v>2.77</v>
      </c>
      <c r="J10" s="9">
        <v>194</v>
      </c>
      <c r="K10" s="1" t="s">
        <v>144</v>
      </c>
    </row>
    <row r="11" spans="1:11" x14ac:dyDescent="0.2">
      <c r="A11" s="12">
        <v>40322</v>
      </c>
      <c r="B11" s="13" t="s">
        <v>15</v>
      </c>
      <c r="C11" s="14">
        <v>0</v>
      </c>
      <c r="D11" s="14">
        <v>9.6999999999999993</v>
      </c>
      <c r="E11" s="15">
        <v>21.3</v>
      </c>
      <c r="F11" s="14">
        <v>12.6</v>
      </c>
      <c r="G11" s="15">
        <v>6.4</v>
      </c>
      <c r="H11" s="16">
        <v>93</v>
      </c>
      <c r="I11" s="14">
        <v>3.03</v>
      </c>
      <c r="J11" s="15">
        <v>10</v>
      </c>
      <c r="K11" s="17" t="s">
        <v>154</v>
      </c>
    </row>
    <row r="12" spans="1:11" x14ac:dyDescent="0.2">
      <c r="A12" s="1"/>
      <c r="B12" s="3" t="s">
        <v>125</v>
      </c>
      <c r="C12" s="6">
        <f t="shared" ref="C12:J12" si="0">AVERAGE(C2:C11)</f>
        <v>6.7000000000000004E-2</v>
      </c>
      <c r="D12" s="6">
        <f t="shared" si="0"/>
        <v>8.8680000000000003</v>
      </c>
      <c r="E12" s="6">
        <f t="shared" si="0"/>
        <v>85.009999999999991</v>
      </c>
      <c r="F12" s="6">
        <f t="shared" si="0"/>
        <v>78.482000000000014</v>
      </c>
      <c r="G12" s="6">
        <f t="shared" si="0"/>
        <v>6.08</v>
      </c>
      <c r="H12" s="6">
        <f t="shared" si="0"/>
        <v>204.3</v>
      </c>
      <c r="I12" s="6">
        <f t="shared" si="0"/>
        <v>2.7229999999999999</v>
      </c>
      <c r="J12" s="6">
        <f t="shared" si="0"/>
        <v>56.98</v>
      </c>
      <c r="K12" s="1"/>
    </row>
    <row r="13" spans="1:11" x14ac:dyDescent="0.2">
      <c r="A13" s="1"/>
      <c r="B13" s="3" t="s">
        <v>126</v>
      </c>
      <c r="C13" s="6">
        <f t="shared" ref="C13:J13" si="1">STDEV(C2:C11)</f>
        <v>0.13671137480107498</v>
      </c>
      <c r="D13" s="6">
        <f t="shared" si="1"/>
        <v>1.9735180093764837</v>
      </c>
      <c r="E13" s="6">
        <f t="shared" si="1"/>
        <v>68.287113637119646</v>
      </c>
      <c r="F13" s="6">
        <f t="shared" si="1"/>
        <v>134.95193760084447</v>
      </c>
      <c r="G13" s="6">
        <f t="shared" si="1"/>
        <v>0.28982753492378871</v>
      </c>
      <c r="H13" s="6">
        <f t="shared" si="1"/>
        <v>253.61784462279289</v>
      </c>
      <c r="I13" s="6">
        <f t="shared" si="1"/>
        <v>0.98145074025931367</v>
      </c>
      <c r="J13" s="6">
        <f t="shared" si="1"/>
        <v>97.584263303282896</v>
      </c>
      <c r="K13" s="1"/>
    </row>
    <row r="14" spans="1:11" x14ac:dyDescent="0.2">
      <c r="A14" s="1"/>
      <c r="B14" s="1"/>
      <c r="C14" s="7"/>
      <c r="D14" s="7"/>
      <c r="E14" s="9"/>
      <c r="F14" s="7"/>
      <c r="G14" s="9"/>
      <c r="H14" s="5"/>
      <c r="I14" s="7"/>
      <c r="J14" s="9"/>
      <c r="K14" s="1"/>
    </row>
    <row r="15" spans="1:11" x14ac:dyDescent="0.2">
      <c r="A15" s="1"/>
      <c r="B15" s="1"/>
      <c r="C15" s="7"/>
      <c r="D15" s="7"/>
      <c r="E15" s="9"/>
      <c r="F15" s="7"/>
      <c r="G15" s="9"/>
      <c r="H15" s="5"/>
      <c r="I15" s="7"/>
      <c r="J15" s="9"/>
      <c r="K15" s="1"/>
    </row>
  </sheetData>
  <pageMargins left="0.75" right="0.75" top="1" bottom="1" header="0.5" footer="0.5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opLeftCell="B1" zoomScale="120" zoomScaleNormal="120" workbookViewId="0">
      <pane ySplit="1" topLeftCell="A38" activePane="bottomLeft" state="frozen"/>
      <selection pane="bottomLeft" activeCell="D19" sqref="D19"/>
    </sheetView>
  </sheetViews>
  <sheetFormatPr defaultRowHeight="12.75" x14ac:dyDescent="0.2"/>
  <cols>
    <col min="1" max="1" width="19.85546875" bestFit="1" customWidth="1"/>
    <col min="2" max="2" width="27.140625" bestFit="1" customWidth="1"/>
    <col min="3" max="3" width="12.42578125" customWidth="1"/>
    <col min="4" max="4" width="22.7109375" bestFit="1" customWidth="1"/>
    <col min="5" max="5" width="15.28515625" bestFit="1" customWidth="1"/>
    <col min="6" max="6" width="13.42578125" bestFit="1" customWidth="1"/>
    <col min="7" max="7" width="10.140625" bestFit="1" customWidth="1"/>
    <col min="8" max="8" width="20.5703125" customWidth="1"/>
    <col min="9" max="9" width="15.28515625" bestFit="1" customWidth="1"/>
    <col min="10" max="10" width="21.140625" bestFit="1" customWidth="1"/>
  </cols>
  <sheetData>
    <row r="1" spans="1:11" s="10" customFormat="1" ht="39" thickBot="1" x14ac:dyDescent="0.25">
      <c r="A1" s="23" t="s">
        <v>18</v>
      </c>
      <c r="B1" s="23" t="s">
        <v>0</v>
      </c>
      <c r="C1" s="24" t="s">
        <v>129</v>
      </c>
      <c r="D1" s="24" t="s">
        <v>6</v>
      </c>
      <c r="E1" s="25" t="s">
        <v>1</v>
      </c>
      <c r="F1" s="24" t="s">
        <v>2</v>
      </c>
      <c r="G1" s="25" t="s">
        <v>3</v>
      </c>
      <c r="H1" s="26" t="s">
        <v>4</v>
      </c>
      <c r="I1" s="24" t="s">
        <v>5</v>
      </c>
      <c r="J1" s="25" t="s">
        <v>7</v>
      </c>
      <c r="K1" s="23" t="s">
        <v>29</v>
      </c>
    </row>
    <row r="2" spans="1:11" ht="13.5" thickTop="1" x14ac:dyDescent="0.2">
      <c r="A2" s="2" t="s">
        <v>194</v>
      </c>
      <c r="B2" s="1" t="s">
        <v>17</v>
      </c>
      <c r="C2" s="7"/>
      <c r="D2" s="7"/>
      <c r="E2" s="9"/>
      <c r="F2" s="7"/>
      <c r="G2" s="9"/>
      <c r="H2" s="5"/>
      <c r="I2" s="7"/>
      <c r="J2" s="9"/>
      <c r="K2" s="1" t="s">
        <v>123</v>
      </c>
    </row>
    <row r="3" spans="1:11" x14ac:dyDescent="0.2">
      <c r="A3" s="2">
        <v>40109</v>
      </c>
      <c r="B3" s="1" t="s">
        <v>17</v>
      </c>
      <c r="C3" s="7">
        <v>0.44</v>
      </c>
      <c r="D3" s="7">
        <v>7.9</v>
      </c>
      <c r="E3" s="9">
        <v>59.3</v>
      </c>
      <c r="F3" s="7">
        <v>496</v>
      </c>
      <c r="G3" s="9">
        <v>5.7</v>
      </c>
      <c r="H3" s="5">
        <v>2419</v>
      </c>
      <c r="I3" s="7">
        <v>3.03</v>
      </c>
      <c r="J3" s="9">
        <v>182</v>
      </c>
      <c r="K3" s="1" t="s">
        <v>40</v>
      </c>
    </row>
    <row r="4" spans="1:11" x14ac:dyDescent="0.2">
      <c r="A4" s="2">
        <v>40112</v>
      </c>
      <c r="B4" s="1" t="s">
        <v>17</v>
      </c>
      <c r="C4" s="7">
        <v>3.62</v>
      </c>
      <c r="D4" s="7">
        <v>8.73</v>
      </c>
      <c r="E4" s="9">
        <v>49.2</v>
      </c>
      <c r="F4" s="7">
        <v>1000</v>
      </c>
      <c r="G4" s="9">
        <v>5.7</v>
      </c>
      <c r="H4" s="5">
        <v>11636</v>
      </c>
      <c r="I4" s="7">
        <v>2.27</v>
      </c>
      <c r="J4" s="9">
        <v>545</v>
      </c>
      <c r="K4" s="1" t="s">
        <v>50</v>
      </c>
    </row>
    <row r="5" spans="1:11" x14ac:dyDescent="0.2">
      <c r="A5" s="2">
        <v>40140</v>
      </c>
      <c r="B5" s="1" t="s">
        <v>17</v>
      </c>
      <c r="C5" s="7">
        <v>0</v>
      </c>
      <c r="D5" s="7">
        <v>9.9</v>
      </c>
      <c r="E5" s="9">
        <v>46.5</v>
      </c>
      <c r="F5" s="7">
        <v>5.13</v>
      </c>
      <c r="G5" s="9">
        <v>5.7</v>
      </c>
      <c r="H5" s="5">
        <v>36</v>
      </c>
      <c r="I5" s="7">
        <v>2.48</v>
      </c>
      <c r="J5" s="9">
        <v>1.4</v>
      </c>
      <c r="K5" s="1" t="s">
        <v>60</v>
      </c>
    </row>
    <row r="6" spans="1:11" x14ac:dyDescent="0.2">
      <c r="A6" s="2">
        <v>40162</v>
      </c>
      <c r="B6" s="1" t="s">
        <v>17</v>
      </c>
      <c r="C6" s="7">
        <v>0</v>
      </c>
      <c r="D6" s="7">
        <v>9.9</v>
      </c>
      <c r="E6" s="9">
        <v>46.8</v>
      </c>
      <c r="F6" s="7">
        <v>32</v>
      </c>
      <c r="G6" s="9">
        <v>5.8</v>
      </c>
      <c r="H6" s="5">
        <v>108</v>
      </c>
      <c r="I6" s="7">
        <v>2.13</v>
      </c>
      <c r="J6" s="9">
        <v>27</v>
      </c>
      <c r="K6" s="1" t="s">
        <v>70</v>
      </c>
    </row>
    <row r="7" spans="1:11" x14ac:dyDescent="0.2">
      <c r="A7" s="2">
        <v>40203</v>
      </c>
      <c r="B7" s="1" t="s">
        <v>17</v>
      </c>
      <c r="C7" s="7">
        <v>0</v>
      </c>
      <c r="D7" s="7">
        <v>10.5</v>
      </c>
      <c r="E7" s="9">
        <v>45.1</v>
      </c>
      <c r="F7" s="7">
        <v>12.9</v>
      </c>
      <c r="G7" s="9">
        <v>5.8</v>
      </c>
      <c r="H7" s="5">
        <v>11</v>
      </c>
      <c r="I7" s="7">
        <v>2.4500000000000002</v>
      </c>
      <c r="J7" s="9">
        <v>2.6</v>
      </c>
      <c r="K7" s="1" t="s">
        <v>112</v>
      </c>
    </row>
    <row r="8" spans="1:11" x14ac:dyDescent="0.2">
      <c r="A8" s="2">
        <v>40220</v>
      </c>
      <c r="B8" s="1" t="s">
        <v>17</v>
      </c>
      <c r="C8" s="7">
        <v>0</v>
      </c>
      <c r="D8" s="7">
        <v>10.3</v>
      </c>
      <c r="E8" s="9">
        <v>42.3</v>
      </c>
      <c r="F8" s="7">
        <v>11.4</v>
      </c>
      <c r="G8" s="9">
        <v>5.7</v>
      </c>
      <c r="H8" s="5">
        <v>19</v>
      </c>
      <c r="I8" s="7">
        <v>2.02</v>
      </c>
      <c r="J8" s="9">
        <v>4</v>
      </c>
      <c r="K8" s="1" t="s">
        <v>99</v>
      </c>
    </row>
    <row r="9" spans="1:11" x14ac:dyDescent="0.2">
      <c r="A9" s="2">
        <v>40259</v>
      </c>
      <c r="B9" s="1" t="s">
        <v>17</v>
      </c>
      <c r="C9" s="7">
        <v>0</v>
      </c>
      <c r="D9" s="7">
        <v>11</v>
      </c>
      <c r="E9" s="9">
        <v>186.9</v>
      </c>
      <c r="F9" s="7">
        <v>5.6</v>
      </c>
      <c r="G9" s="9">
        <v>6</v>
      </c>
      <c r="H9" s="5">
        <v>47</v>
      </c>
      <c r="I9" s="7">
        <v>1.84</v>
      </c>
      <c r="J9" s="9">
        <v>1.4</v>
      </c>
      <c r="K9" s="1" t="s">
        <v>135</v>
      </c>
    </row>
    <row r="10" spans="1:11" x14ac:dyDescent="0.2">
      <c r="A10" s="2">
        <v>40270</v>
      </c>
      <c r="B10" s="1" t="s">
        <v>17</v>
      </c>
      <c r="C10" s="7">
        <v>0.1</v>
      </c>
      <c r="D10" s="7">
        <v>10</v>
      </c>
      <c r="E10" s="9">
        <v>41.7</v>
      </c>
      <c r="F10" s="7">
        <v>103</v>
      </c>
      <c r="G10" s="9">
        <v>5.9</v>
      </c>
      <c r="H10" s="5">
        <v>204</v>
      </c>
      <c r="I10" s="7">
        <v>2.76</v>
      </c>
      <c r="J10" s="9">
        <v>52</v>
      </c>
      <c r="K10" s="1" t="s">
        <v>145</v>
      </c>
    </row>
    <row r="11" spans="1:11" x14ac:dyDescent="0.2">
      <c r="A11" s="12">
        <v>40322</v>
      </c>
      <c r="B11" s="13" t="s">
        <v>17</v>
      </c>
      <c r="C11" s="14">
        <v>0</v>
      </c>
      <c r="D11" s="14">
        <v>10.1</v>
      </c>
      <c r="E11" s="15">
        <v>15.08</v>
      </c>
      <c r="F11" s="14">
        <v>6.77</v>
      </c>
      <c r="G11" s="15">
        <v>6.4</v>
      </c>
      <c r="H11" s="16">
        <v>69</v>
      </c>
      <c r="I11" s="14">
        <v>1.67</v>
      </c>
      <c r="J11" s="15">
        <v>2</v>
      </c>
      <c r="K11" s="17" t="s">
        <v>155</v>
      </c>
    </row>
    <row r="12" spans="1:11" x14ac:dyDescent="0.2">
      <c r="A12" s="1"/>
      <c r="B12" s="3" t="s">
        <v>125</v>
      </c>
      <c r="C12" s="6">
        <f t="shared" ref="C12:J12" si="0">AVERAGE(C2:C11)</f>
        <v>0.46222222222222226</v>
      </c>
      <c r="D12" s="6">
        <f t="shared" si="0"/>
        <v>9.8144444444444439</v>
      </c>
      <c r="E12" s="6">
        <f t="shared" si="0"/>
        <v>59.2088888888889</v>
      </c>
      <c r="F12" s="6">
        <f t="shared" si="0"/>
        <v>185.86666666666667</v>
      </c>
      <c r="G12" s="6">
        <f t="shared" si="0"/>
        <v>5.8555555555555561</v>
      </c>
      <c r="H12" s="6">
        <f t="shared" si="0"/>
        <v>1616.5555555555557</v>
      </c>
      <c r="I12" s="6">
        <f t="shared" si="0"/>
        <v>2.2944444444444443</v>
      </c>
      <c r="J12" s="6">
        <f t="shared" si="0"/>
        <v>90.822222222222223</v>
      </c>
      <c r="K12" s="1"/>
    </row>
    <row r="13" spans="1:11" x14ac:dyDescent="0.2">
      <c r="A13" s="1"/>
      <c r="B13" s="3" t="s">
        <v>126</v>
      </c>
      <c r="C13" s="6">
        <f t="shared" ref="C13:J13" si="1">STDEV(C2:C11)</f>
        <v>1.1929561787611664</v>
      </c>
      <c r="D13" s="6">
        <f t="shared" si="1"/>
        <v>0.94094515131211409</v>
      </c>
      <c r="E13" s="6">
        <f t="shared" si="1"/>
        <v>49.319866292510461</v>
      </c>
      <c r="F13" s="6">
        <f t="shared" si="1"/>
        <v>344.08049926579679</v>
      </c>
      <c r="G13" s="6">
        <f t="shared" si="1"/>
        <v>0.22973414586817043</v>
      </c>
      <c r="H13" s="6">
        <f t="shared" si="1"/>
        <v>3837.1672204606589</v>
      </c>
      <c r="I13" s="6">
        <f t="shared" si="1"/>
        <v>0.43529045220148971</v>
      </c>
      <c r="J13" s="6">
        <f t="shared" si="1"/>
        <v>180.06061325132836</v>
      </c>
      <c r="K13" s="1"/>
    </row>
    <row r="14" spans="1:11" x14ac:dyDescent="0.2">
      <c r="A14" s="1"/>
      <c r="B14" s="1"/>
      <c r="C14" s="7"/>
      <c r="D14" s="7"/>
      <c r="E14" s="9"/>
      <c r="F14" s="7"/>
      <c r="G14" s="9"/>
      <c r="H14" s="5"/>
      <c r="I14" s="7"/>
      <c r="J14" s="9"/>
      <c r="K14" s="1"/>
    </row>
    <row r="15" spans="1:11" x14ac:dyDescent="0.2">
      <c r="A15" s="1"/>
      <c r="B15" s="1"/>
      <c r="C15" s="7"/>
      <c r="D15" s="7"/>
      <c r="E15" s="9"/>
      <c r="F15" s="7"/>
      <c r="G15" s="9"/>
      <c r="H15" s="5"/>
      <c r="I15" s="7"/>
      <c r="J15" s="9"/>
      <c r="K15" s="1"/>
    </row>
  </sheetData>
  <pageMargins left="0.75" right="0.75" top="1" bottom="1" header="0.5" footer="0.5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="85" zoomScaleNormal="85"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19.85546875" bestFit="1" customWidth="1"/>
    <col min="2" max="2" width="27.140625" bestFit="1" customWidth="1"/>
    <col min="3" max="3" width="12.42578125" customWidth="1"/>
    <col min="4" max="4" width="22.7109375" bestFit="1" customWidth="1"/>
    <col min="5" max="5" width="15.28515625" bestFit="1" customWidth="1"/>
    <col min="6" max="6" width="13.42578125" bestFit="1" customWidth="1"/>
    <col min="7" max="7" width="10.140625" bestFit="1" customWidth="1"/>
    <col min="8" max="8" width="20.5703125" customWidth="1"/>
    <col min="9" max="9" width="15.28515625" bestFit="1" customWidth="1"/>
    <col min="10" max="10" width="21.140625" bestFit="1" customWidth="1"/>
  </cols>
  <sheetData>
    <row r="1" spans="1:11" s="10" customFormat="1" ht="39" thickBot="1" x14ac:dyDescent="0.25">
      <c r="A1" s="23" t="s">
        <v>18</v>
      </c>
      <c r="B1" s="23" t="s">
        <v>0</v>
      </c>
      <c r="C1" s="24" t="s">
        <v>129</v>
      </c>
      <c r="D1" s="24" t="s">
        <v>6</v>
      </c>
      <c r="E1" s="25" t="s">
        <v>1</v>
      </c>
      <c r="F1" s="24" t="s">
        <v>2</v>
      </c>
      <c r="G1" s="25" t="s">
        <v>3</v>
      </c>
      <c r="H1" s="26" t="s">
        <v>4</v>
      </c>
      <c r="I1" s="24" t="s">
        <v>5</v>
      </c>
      <c r="J1" s="25" t="s">
        <v>7</v>
      </c>
      <c r="K1" s="23" t="s">
        <v>29</v>
      </c>
    </row>
    <row r="2" spans="1:11" ht="13.5" thickTop="1" x14ac:dyDescent="0.2">
      <c r="A2" s="2">
        <v>40084</v>
      </c>
      <c r="B2" s="1" t="s">
        <v>12</v>
      </c>
      <c r="C2" s="7">
        <v>0.73</v>
      </c>
      <c r="D2" s="7">
        <v>10.1</v>
      </c>
      <c r="E2" s="9">
        <v>143.1</v>
      </c>
      <c r="F2" s="7">
        <v>4.32</v>
      </c>
      <c r="G2" s="9">
        <v>6.2</v>
      </c>
      <c r="H2" s="5">
        <v>236</v>
      </c>
      <c r="I2" s="7">
        <v>2.81</v>
      </c>
      <c r="J2" s="9">
        <v>2.6</v>
      </c>
      <c r="K2" s="1" t="s">
        <v>38</v>
      </c>
    </row>
    <row r="3" spans="1:11" x14ac:dyDescent="0.2">
      <c r="A3" s="2">
        <v>40109</v>
      </c>
      <c r="B3" s="1" t="s">
        <v>12</v>
      </c>
      <c r="C3" s="7">
        <v>0.3</v>
      </c>
      <c r="D3" s="7">
        <v>8.9</v>
      </c>
      <c r="E3" s="9">
        <v>66.8</v>
      </c>
      <c r="F3" s="7">
        <v>47.5</v>
      </c>
      <c r="G3" s="9">
        <v>6.5</v>
      </c>
      <c r="H3" s="5">
        <v>1553</v>
      </c>
      <c r="I3" s="7">
        <v>0.9</v>
      </c>
      <c r="J3" s="9">
        <v>70.3</v>
      </c>
      <c r="K3" s="1" t="s">
        <v>48</v>
      </c>
    </row>
    <row r="4" spans="1:11" x14ac:dyDescent="0.2">
      <c r="A4" s="2">
        <v>40112</v>
      </c>
      <c r="B4" s="1" t="s">
        <v>12</v>
      </c>
      <c r="C4" s="7">
        <v>0.76</v>
      </c>
      <c r="D4" s="7">
        <v>10.199999999999999</v>
      </c>
      <c r="E4" s="9">
        <v>109.7</v>
      </c>
      <c r="F4" s="7">
        <v>51.9</v>
      </c>
      <c r="G4" s="9">
        <v>6.9</v>
      </c>
      <c r="H4" s="5">
        <v>1046</v>
      </c>
      <c r="I4" s="7">
        <v>2.57</v>
      </c>
      <c r="J4" s="9">
        <v>51.3</v>
      </c>
      <c r="K4" s="1" t="s">
        <v>58</v>
      </c>
    </row>
    <row r="5" spans="1:11" x14ac:dyDescent="0.2">
      <c r="A5" s="2">
        <v>40140</v>
      </c>
      <c r="B5" s="1" t="s">
        <v>12</v>
      </c>
      <c r="C5" s="7">
        <v>0</v>
      </c>
      <c r="D5" s="7">
        <v>11.2</v>
      </c>
      <c r="E5" s="9">
        <v>37.4</v>
      </c>
      <c r="F5" s="7">
        <v>4.24</v>
      </c>
      <c r="G5" s="9">
        <v>6</v>
      </c>
      <c r="H5" s="5">
        <v>29</v>
      </c>
      <c r="I5" s="7">
        <v>1.04</v>
      </c>
      <c r="J5" s="9">
        <v>3.4</v>
      </c>
      <c r="K5" s="1" t="s">
        <v>68</v>
      </c>
    </row>
    <row r="6" spans="1:11" x14ac:dyDescent="0.2">
      <c r="A6" s="2">
        <v>40162</v>
      </c>
      <c r="B6" s="1" t="s">
        <v>12</v>
      </c>
      <c r="C6" s="7">
        <v>0.22</v>
      </c>
      <c r="D6" s="7">
        <v>12</v>
      </c>
      <c r="E6" s="9">
        <v>55.2</v>
      </c>
      <c r="F6" s="7">
        <v>46.2</v>
      </c>
      <c r="G6" s="9">
        <v>6.2</v>
      </c>
      <c r="H6" s="5">
        <v>921</v>
      </c>
      <c r="I6" s="7">
        <v>0.93</v>
      </c>
      <c r="J6" s="9">
        <v>65</v>
      </c>
      <c r="K6" s="1" t="s">
        <v>78</v>
      </c>
    </row>
    <row r="7" spans="1:11" x14ac:dyDescent="0.2">
      <c r="A7" s="2">
        <v>40203</v>
      </c>
      <c r="B7" s="1" t="s">
        <v>12</v>
      </c>
      <c r="C7" s="7">
        <v>0.08</v>
      </c>
      <c r="D7" s="7">
        <v>11.7</v>
      </c>
      <c r="E7" s="9">
        <v>55.5</v>
      </c>
      <c r="F7" s="7">
        <v>8.0559999999999992</v>
      </c>
      <c r="G7" s="9">
        <v>6.2</v>
      </c>
      <c r="H7" s="5">
        <v>133</v>
      </c>
      <c r="I7" s="7">
        <v>1.76</v>
      </c>
      <c r="J7" s="9">
        <v>4.2</v>
      </c>
      <c r="K7" s="1" t="s">
        <v>120</v>
      </c>
    </row>
    <row r="8" spans="1:11" x14ac:dyDescent="0.2">
      <c r="A8" s="2">
        <v>40220</v>
      </c>
      <c r="B8" s="1" t="s">
        <v>12</v>
      </c>
      <c r="C8" s="7">
        <v>0.08</v>
      </c>
      <c r="D8" s="7">
        <v>11</v>
      </c>
      <c r="E8" s="9">
        <v>59.7</v>
      </c>
      <c r="F8" s="7">
        <v>7.29</v>
      </c>
      <c r="G8" s="9">
        <v>6.4</v>
      </c>
      <c r="H8" s="5">
        <v>140</v>
      </c>
      <c r="I8" s="7">
        <v>1.4</v>
      </c>
      <c r="J8" s="9">
        <v>5</v>
      </c>
      <c r="K8" s="1" t="s">
        <v>105</v>
      </c>
    </row>
    <row r="9" spans="1:11" x14ac:dyDescent="0.2">
      <c r="A9" s="2">
        <v>40259</v>
      </c>
      <c r="B9" s="1" t="s">
        <v>12</v>
      </c>
      <c r="C9" s="7">
        <v>0.31</v>
      </c>
      <c r="D9" s="7">
        <v>11.1</v>
      </c>
      <c r="E9" s="9">
        <v>317</v>
      </c>
      <c r="F9" s="7">
        <v>6.7</v>
      </c>
      <c r="G9" s="9">
        <v>6.3</v>
      </c>
      <c r="H9" s="5">
        <v>79</v>
      </c>
      <c r="I9" s="7">
        <v>1.19</v>
      </c>
      <c r="J9" s="9">
        <v>3.8</v>
      </c>
      <c r="K9" s="1" t="s">
        <v>136</v>
      </c>
    </row>
    <row r="10" spans="1:11" x14ac:dyDescent="0.2">
      <c r="A10" s="2">
        <v>40270</v>
      </c>
      <c r="B10" s="1" t="s">
        <v>12</v>
      </c>
      <c r="C10" s="7">
        <v>0.08</v>
      </c>
      <c r="D10" s="7">
        <v>10.5</v>
      </c>
      <c r="E10" s="9">
        <v>53.2</v>
      </c>
      <c r="F10" s="7">
        <v>22.4</v>
      </c>
      <c r="G10" s="9">
        <v>5.9</v>
      </c>
      <c r="H10" s="5">
        <v>108</v>
      </c>
      <c r="I10" s="7">
        <v>1.48</v>
      </c>
      <c r="J10" s="9">
        <v>25</v>
      </c>
      <c r="K10" s="1" t="s">
        <v>146</v>
      </c>
    </row>
    <row r="11" spans="1:11" x14ac:dyDescent="0.2">
      <c r="A11" s="12">
        <v>40322</v>
      </c>
      <c r="B11" s="13" t="s">
        <v>12</v>
      </c>
      <c r="C11" s="14">
        <v>0.11</v>
      </c>
      <c r="D11" s="14">
        <v>11</v>
      </c>
      <c r="E11" s="15">
        <v>18.95</v>
      </c>
      <c r="F11" s="14">
        <v>7.34</v>
      </c>
      <c r="G11" s="15">
        <v>6.9</v>
      </c>
      <c r="H11" s="16">
        <v>238</v>
      </c>
      <c r="I11" s="14">
        <v>1.73</v>
      </c>
      <c r="J11" s="15">
        <v>5.4</v>
      </c>
      <c r="K11" s="17" t="s">
        <v>156</v>
      </c>
    </row>
    <row r="12" spans="1:11" x14ac:dyDescent="0.2">
      <c r="A12" s="1"/>
      <c r="B12" s="3" t="s">
        <v>125</v>
      </c>
      <c r="C12" s="6">
        <f t="shared" ref="C12:J12" si="0">AVERAGE(C2:C11)</f>
        <v>0.26700000000000002</v>
      </c>
      <c r="D12" s="6">
        <f t="shared" si="0"/>
        <v>10.77</v>
      </c>
      <c r="E12" s="6">
        <f t="shared" si="0"/>
        <v>91.655000000000001</v>
      </c>
      <c r="F12" s="6">
        <f t="shared" si="0"/>
        <v>20.5946</v>
      </c>
      <c r="G12" s="6">
        <f t="shared" si="0"/>
        <v>6.35</v>
      </c>
      <c r="H12" s="6">
        <f t="shared" si="0"/>
        <v>448.3</v>
      </c>
      <c r="I12" s="6">
        <f t="shared" si="0"/>
        <v>1.581</v>
      </c>
      <c r="J12" s="6">
        <f t="shared" si="0"/>
        <v>23.6</v>
      </c>
      <c r="K12" s="1"/>
    </row>
    <row r="13" spans="1:11" x14ac:dyDescent="0.2">
      <c r="A13" s="1"/>
      <c r="B13" s="3" t="s">
        <v>126</v>
      </c>
      <c r="C13" s="6">
        <f t="shared" ref="C13:J13" si="1">STDEV(C2:C11)</f>
        <v>0.27149994884386663</v>
      </c>
      <c r="D13" s="6">
        <f t="shared" si="1"/>
        <v>0.88950672972284028</v>
      </c>
      <c r="E13" s="6">
        <f t="shared" si="1"/>
        <v>86.753823002537217</v>
      </c>
      <c r="F13" s="6">
        <f t="shared" si="1"/>
        <v>19.994814173235579</v>
      </c>
      <c r="G13" s="6">
        <f t="shared" si="1"/>
        <v>0.33747427885527653</v>
      </c>
      <c r="H13" s="6">
        <f t="shared" si="1"/>
        <v>528.39506474270217</v>
      </c>
      <c r="I13" s="6">
        <f t="shared" si="1"/>
        <v>0.65987288338150552</v>
      </c>
      <c r="J13" s="6">
        <f t="shared" si="1"/>
        <v>27.806354189884964</v>
      </c>
      <c r="K13" s="1"/>
    </row>
    <row r="14" spans="1:11" x14ac:dyDescent="0.2">
      <c r="A14" s="1"/>
      <c r="B14" s="1"/>
      <c r="C14" s="7"/>
      <c r="D14" s="7"/>
      <c r="E14" s="9"/>
      <c r="F14" s="7"/>
      <c r="G14" s="9"/>
      <c r="H14" s="5"/>
      <c r="I14" s="7"/>
      <c r="J14" s="9"/>
      <c r="K14" s="1"/>
    </row>
    <row r="15" spans="1:11" x14ac:dyDescent="0.2">
      <c r="A15" s="1"/>
      <c r="B15" s="1"/>
      <c r="C15" s="7"/>
      <c r="D15" s="7"/>
      <c r="E15" s="9"/>
      <c r="F15" s="7"/>
      <c r="G15" s="9"/>
      <c r="H15" s="5"/>
      <c r="I15" s="7"/>
      <c r="J15" s="9"/>
      <c r="K15" s="1"/>
    </row>
  </sheetData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1"/>
  <sheetViews>
    <sheetView workbookViewId="0">
      <selection sqref="A1:E1"/>
    </sheetView>
  </sheetViews>
  <sheetFormatPr defaultRowHeight="12.75" x14ac:dyDescent="0.2"/>
  <cols>
    <col min="1" max="1" width="19.85546875" style="32" bestFit="1" customWidth="1"/>
    <col min="2" max="2" width="11.5703125" style="32" customWidth="1"/>
    <col min="3" max="3" width="14.28515625" style="32" customWidth="1"/>
    <col min="4" max="4" width="10.7109375" style="32" customWidth="1"/>
    <col min="5" max="5" width="12.140625" style="32" customWidth="1"/>
    <col min="6" max="16384" width="9.140625" style="32"/>
  </cols>
  <sheetData>
    <row r="1" spans="1:5" ht="15.75" x14ac:dyDescent="0.25">
      <c r="A1" s="109" t="s">
        <v>173</v>
      </c>
      <c r="B1" s="110"/>
      <c r="C1" s="110"/>
      <c r="D1" s="110"/>
      <c r="E1" s="110"/>
    </row>
    <row r="2" spans="1:5" s="35" customFormat="1" ht="30" customHeight="1" thickBot="1" x14ac:dyDescent="0.25">
      <c r="A2" s="33" t="s">
        <v>0</v>
      </c>
      <c r="B2" s="34" t="s">
        <v>174</v>
      </c>
      <c r="C2" s="34" t="s">
        <v>20</v>
      </c>
      <c r="D2" s="34" t="s">
        <v>21</v>
      </c>
      <c r="E2" s="34" t="s">
        <v>175</v>
      </c>
    </row>
    <row r="3" spans="1:5" ht="13.5" thickTop="1" x14ac:dyDescent="0.2">
      <c r="A3" s="32" t="s">
        <v>15</v>
      </c>
      <c r="B3" s="36">
        <f>AVERAGE(Data!C3,Data!C17,Data!C30,Data!C44,Data!C58,Data!C72,Data!C86,Data!C100,Data!C114,Data!C128)</f>
        <v>6.7000000000000004E-2</v>
      </c>
      <c r="C3" s="36">
        <f>STDEV(Data!C3,Data!C17,Data!C30,Data!C44,Data!C58,Data!C72,Data!C86,Data!C100,Data!C114,Data!C128)</f>
        <v>0.13671137480107498</v>
      </c>
      <c r="D3" s="36">
        <f>C3/SQRT(10)</f>
        <v>4.3231932642434572E-2</v>
      </c>
      <c r="E3" s="36">
        <f t="shared" ref="E3:E8" si="0">1.96*D3</f>
        <v>8.4734587979171758E-2</v>
      </c>
    </row>
    <row r="4" spans="1:5" x14ac:dyDescent="0.2">
      <c r="A4" s="32" t="s">
        <v>17</v>
      </c>
      <c r="B4" s="36">
        <f>AVERAGE(Data!C4,Data!C18,Data!C31,Data!C45,Data!C59,Data!C73,Data!C87,Data!C101,Data!C115,Data!C129)</f>
        <v>0.46222222222222226</v>
      </c>
      <c r="C4" s="36">
        <f>STDEV(Data!C4,Data!C18,Data!C31,Data!C45,Data!C59,Data!C73,Data!C87,Data!C101,Data!C115,Data!C129)</f>
        <v>1.1929561787611664</v>
      </c>
      <c r="D4" s="36">
        <f>C4/SQRT(9)</f>
        <v>0.39765205958705546</v>
      </c>
      <c r="E4" s="36">
        <f t="shared" si="0"/>
        <v>0.77939803679062869</v>
      </c>
    </row>
    <row r="5" spans="1:5" x14ac:dyDescent="0.2">
      <c r="A5" s="32" t="s">
        <v>14</v>
      </c>
      <c r="B5" s="36">
        <f>AVERAGE(Data!C5,Data!C19,Data!C32,Data!C46,Data!C60,Data!C74,Data!C88,Data!C102,Data!C116,Data!C130)</f>
        <v>0.19400000000000001</v>
      </c>
      <c r="C5" s="36">
        <f>STDEV(Data!C5,Data!C19,Data!C32,Data!C46,Data!C60,Data!C74,Data!C88,Data!C102,Data!C116,Data!C130)</f>
        <v>0.15479018056711474</v>
      </c>
      <c r="D5" s="36">
        <f>C5/SQRT(10)</f>
        <v>4.8948953002081651E-2</v>
      </c>
      <c r="E5" s="36">
        <f t="shared" si="0"/>
        <v>9.5939947884080029E-2</v>
      </c>
    </row>
    <row r="6" spans="1:5" x14ac:dyDescent="0.2">
      <c r="A6" s="32" t="s">
        <v>13</v>
      </c>
      <c r="B6" s="36">
        <f>AVERAGE(Data!C6,Data!C20,Data!C33,Data!C47,Data!C61,Data!C75,Data!C89,Data!C103,Data!C117,Data!C131)</f>
        <v>0.10800000000000001</v>
      </c>
      <c r="C6" s="36">
        <f>STDEV(Data!C6,Data!C20,Data!C33,Data!C47,Data!C61,Data!C75,Data!C89,Data!C103,Data!C117,Data!C131)</f>
        <v>8.8040394769168945E-2</v>
      </c>
      <c r="D6" s="36">
        <f>C6/SQRT(10)</f>
        <v>2.7840817357094799E-2</v>
      </c>
      <c r="E6" s="36">
        <f t="shared" si="0"/>
        <v>5.4568002019905804E-2</v>
      </c>
    </row>
    <row r="7" spans="1:5" x14ac:dyDescent="0.2">
      <c r="A7" s="32" t="s">
        <v>9</v>
      </c>
      <c r="B7" s="36">
        <f>AVERAGE(Data!C7,Data!C21,Data!C34,Data!C48,Data!C62,Data!C76,Data!C90,Data!C104,Data!C118,Data!C132)</f>
        <v>8.3999999999999991E-2</v>
      </c>
      <c r="C7" s="36">
        <f>STDEV(Data!C7,Data!C21,Data!C34,Data!C48,Data!C62,Data!C76,Data!C90,Data!C104,Data!C118,Data!C132)</f>
        <v>0.11452316602135813</v>
      </c>
      <c r="D7" s="36">
        <f>C7/SQRT(10)</f>
        <v>3.6215404948109521E-2</v>
      </c>
      <c r="E7" s="36">
        <f t="shared" si="0"/>
        <v>7.0982193698294657E-2</v>
      </c>
    </row>
    <row r="8" spans="1:5" x14ac:dyDescent="0.2">
      <c r="A8" s="32" t="s">
        <v>8</v>
      </c>
      <c r="B8" s="36">
        <f>AVERAGE(Data!C8,Data!C22,Data!C35,Data!C49,Data!C63,Data!C77,Data!C91,Data!C105,Data!C119,Data!C133)</f>
        <v>0.13200000000000003</v>
      </c>
      <c r="C8" s="36">
        <f>STDEV(Data!C8,Data!C22,Data!C35,Data!C49,Data!C63,Data!C77,Data!C91,Data!C105,Data!C119,Data!C133)</f>
        <v>0.14913081505845796</v>
      </c>
      <c r="D8" s="36">
        <f>C8/SQRT(10)</f>
        <v>4.7159304490206375E-2</v>
      </c>
      <c r="E8" s="36">
        <f t="shared" si="0"/>
        <v>9.2432236800804493E-2</v>
      </c>
    </row>
    <row r="9" spans="1:5" ht="5.0999999999999996" customHeight="1" x14ac:dyDescent="0.2">
      <c r="B9" s="36"/>
      <c r="C9" s="36"/>
      <c r="D9" s="36"/>
      <c r="E9" s="36"/>
    </row>
    <row r="10" spans="1:5" x14ac:dyDescent="0.2">
      <c r="A10" s="32" t="s">
        <v>16</v>
      </c>
      <c r="B10" s="36">
        <f>AVERAGE(Data!C10,Data!C24,Data!C37,Data!C51,Data!C65,Data!C79,Data!C93,Data!C107,Data!C121,Data!C135)</f>
        <v>1.4999999999999999E-2</v>
      </c>
      <c r="C10" s="36">
        <f>STDEV(Data!C10,Data!C24,Data!C37,Data!C51,Data!C65,Data!C79,Data!C93,Data!C107,Data!C121,Data!C135)</f>
        <v>4.7434164902525694E-2</v>
      </c>
      <c r="D10" s="36">
        <f>C10/SQRT(10)</f>
        <v>1.5000000000000001E-2</v>
      </c>
      <c r="E10" s="36">
        <f>1.96*D10</f>
        <v>2.9400000000000003E-2</v>
      </c>
    </row>
    <row r="11" spans="1:5" x14ac:dyDescent="0.2">
      <c r="A11" s="32" t="s">
        <v>10</v>
      </c>
      <c r="B11" s="36">
        <f>AVERAGE(Data!C11,Data!C25,Data!C38,Data!C52,Data!C66,Data!C80,Data!C94,Data!C108,Data!C122,Data!C136)</f>
        <v>0</v>
      </c>
      <c r="C11" s="36">
        <f>STDEV(Data!C11,Data!C25,Data!C38,Data!C52,Data!C66,Data!C80,Data!C94,Data!C108,Data!C122,Data!C136)</f>
        <v>0</v>
      </c>
      <c r="D11" s="36">
        <f>C11/SQRT(10)</f>
        <v>0</v>
      </c>
      <c r="E11" s="36">
        <f>1.96*D11</f>
        <v>0</v>
      </c>
    </row>
    <row r="12" spans="1:5" x14ac:dyDescent="0.2">
      <c r="A12" s="32" t="s">
        <v>11</v>
      </c>
      <c r="B12" s="36">
        <f>AVERAGE(Data!C12,Data!C26,Data!C39,Data!C53,Data!C67,Data!C81,Data!C95,Data!C109,Data!C123,Data!C137)</f>
        <v>8.0000000000000002E-3</v>
      </c>
      <c r="C12" s="36">
        <f>STDEV(Data!C12,Data!C26,Data!C39,Data!C53,Data!C67,Data!C81,Data!C95,Data!C109,Data!C123,Data!C137)</f>
        <v>2.5298221281347035E-2</v>
      </c>
      <c r="D12" s="36">
        <f>C12/SQRT(10)</f>
        <v>8.0000000000000002E-3</v>
      </c>
      <c r="E12" s="36">
        <f>1.96*D12</f>
        <v>1.5679999999999999E-2</v>
      </c>
    </row>
    <row r="13" spans="1:5" x14ac:dyDescent="0.2">
      <c r="A13" s="37" t="s">
        <v>12</v>
      </c>
      <c r="B13" s="38">
        <f>AVERAGE(Data!C13,Data!C27,Data!C40,Data!C54,Data!C68,Data!C82,Data!C96,Data!C110,Data!C124,Data!C138)</f>
        <v>0.26700000000000002</v>
      </c>
      <c r="C13" s="38">
        <f>STDEV(Data!C13,Data!C27,Data!C40,Data!C54,Data!C68,Data!C82,Data!C96,Data!C110,Data!C124,Data!C138)</f>
        <v>0.27149994884386663</v>
      </c>
      <c r="D13" s="38">
        <f>C13/SQRT(10)</f>
        <v>8.5855822296581716E-2</v>
      </c>
      <c r="E13" s="38">
        <f>1.96*D13</f>
        <v>0.16827741170130017</v>
      </c>
    </row>
    <row r="14" spans="1:5" x14ac:dyDescent="0.2">
      <c r="B14" s="36"/>
      <c r="C14" s="36" t="s">
        <v>19</v>
      </c>
      <c r="D14" s="36"/>
      <c r="E14" s="36"/>
    </row>
    <row r="15" spans="1:5" ht="15.75" x14ac:dyDescent="0.25">
      <c r="A15" s="109" t="s">
        <v>22</v>
      </c>
      <c r="B15" s="110"/>
      <c r="C15" s="110"/>
      <c r="D15" s="110"/>
      <c r="E15" s="110"/>
    </row>
    <row r="16" spans="1:5" s="35" customFormat="1" ht="30" customHeight="1" thickBot="1" x14ac:dyDescent="0.25">
      <c r="A16" s="33" t="s">
        <v>0</v>
      </c>
      <c r="B16" s="34" t="s">
        <v>174</v>
      </c>
      <c r="C16" s="34" t="s">
        <v>20</v>
      </c>
      <c r="D16" s="34" t="s">
        <v>21</v>
      </c>
      <c r="E16" s="34" t="s">
        <v>175</v>
      </c>
    </row>
    <row r="17" spans="1:5" ht="13.5" thickTop="1" x14ac:dyDescent="0.2">
      <c r="A17" s="32" t="s">
        <v>15</v>
      </c>
      <c r="B17" s="36">
        <f>AVERAGE(Data!D3,Data!D17,Data!D30,Data!D44,Data!D58,Data!D72,Data!D86,Data!D100,Data!D114,Data!D128)</f>
        <v>8.8680000000000003</v>
      </c>
      <c r="C17" s="36">
        <f>STDEV(Data!D3,Data!D17,Data!D30,Data!D44,Data!D58,Data!D72,Data!D86,Data!D100,Data!D114,Data!D128)</f>
        <v>1.9735180093764837</v>
      </c>
      <c r="D17" s="36">
        <f>C17/SQRT(10)</f>
        <v>0.62408119129912243</v>
      </c>
      <c r="E17" s="36">
        <f t="shared" ref="E17:E22" si="1">1.96*D17</f>
        <v>1.2231991349462799</v>
      </c>
    </row>
    <row r="18" spans="1:5" x14ac:dyDescent="0.2">
      <c r="A18" s="32" t="s">
        <v>17</v>
      </c>
      <c r="B18" s="36">
        <f>AVERAGE(Data!D4,Data!D18,Data!D31,Data!D45,Data!D59,Data!D73,Data!D87,Data!D101,Data!D115,Data!D129)</f>
        <v>9.8144444444444439</v>
      </c>
      <c r="C18" s="36">
        <f>STDEV(Data!D4,Data!D18,Data!D31,Data!D45,Data!D59,Data!D73,Data!D87,Data!D101,Data!D115,Data!D129)</f>
        <v>0.94094515131211409</v>
      </c>
      <c r="D18" s="36">
        <f>C18/SQRT(9)</f>
        <v>0.3136483837707047</v>
      </c>
      <c r="E18" s="36">
        <f t="shared" si="1"/>
        <v>0.61475083219058124</v>
      </c>
    </row>
    <row r="19" spans="1:5" x14ac:dyDescent="0.2">
      <c r="A19" s="32" t="s">
        <v>14</v>
      </c>
      <c r="B19" s="36">
        <f>AVERAGE(Data!D5,Data!D19,Data!D32,Data!D46,Data!D60,Data!D74,Data!D88,Data!D102,Data!D116,Data!D130)</f>
        <v>10.298</v>
      </c>
      <c r="C19" s="36">
        <f>STDEV(Data!D5,Data!D19,Data!D32,Data!D46,Data!D60,Data!D74,Data!D88,Data!D102,Data!D116,Data!D130)</f>
        <v>0.88167517324188693</v>
      </c>
      <c r="D19" s="36">
        <f>C19/SQRT(10)</f>
        <v>0.27881017038679046</v>
      </c>
      <c r="E19" s="36">
        <f t="shared" si="1"/>
        <v>0.54646793395810933</v>
      </c>
    </row>
    <row r="20" spans="1:5" x14ac:dyDescent="0.2">
      <c r="A20" s="32" t="s">
        <v>13</v>
      </c>
      <c r="B20" s="36">
        <f>AVERAGE(Data!D6,Data!D20,Data!D33,Data!D47,Data!D61,Data!D75,Data!D89,Data!D103,Data!D117,Data!D131)</f>
        <v>9.8130000000000006</v>
      </c>
      <c r="C20" s="36">
        <f>STDEV(Data!D6,Data!D20,Data!D33,Data!D47,Data!D61,Data!D75,Data!D89,Data!D103,Data!D117,Data!D131)</f>
        <v>1.2070722154590861</v>
      </c>
      <c r="D20" s="36">
        <f>C20/SQRT(10)</f>
        <v>0.38170975011562203</v>
      </c>
      <c r="E20" s="36">
        <f t="shared" si="1"/>
        <v>0.74815111022661918</v>
      </c>
    </row>
    <row r="21" spans="1:5" x14ac:dyDescent="0.2">
      <c r="A21" s="32" t="s">
        <v>9</v>
      </c>
      <c r="B21" s="36">
        <f>AVERAGE(Data!D7,Data!D21,Data!D34,Data!D48,Data!D62,Data!D76,Data!D90,Data!D104,Data!D118,Data!D132)</f>
        <v>9.4649999999999999</v>
      </c>
      <c r="C21" s="36">
        <f>STDEV(Data!D7,Data!D21,Data!D34,Data!D48,Data!D62,Data!D76,Data!D90,Data!D104,Data!D118,Data!D132)</f>
        <v>1.3155923887486272</v>
      </c>
      <c r="D21" s="36">
        <f>C21/SQRT(10)</f>
        <v>0.41602684208273372</v>
      </c>
      <c r="E21" s="36">
        <f t="shared" si="1"/>
        <v>0.81541261048215807</v>
      </c>
    </row>
    <row r="22" spans="1:5" x14ac:dyDescent="0.2">
      <c r="A22" s="32" t="s">
        <v>8</v>
      </c>
      <c r="B22" s="36">
        <f>AVERAGE(Data!D8,Data!D22,Data!D35,Data!D49,Data!D63,Data!D77,Data!D91,Data!D105,Data!D119,Data!D133)</f>
        <v>10.085000000000001</v>
      </c>
      <c r="C22" s="36">
        <f>STDEV(Data!D8,Data!D22,Data!D35,Data!D49,Data!D63,Data!D77,Data!D91,Data!D105,Data!D119,Data!D133)</f>
        <v>0.95220504327820299</v>
      </c>
      <c r="D22" s="36">
        <f>C22/SQRT(10)</f>
        <v>0.30111367362583258</v>
      </c>
      <c r="E22" s="36">
        <f t="shared" si="1"/>
        <v>0.59018280030663184</v>
      </c>
    </row>
    <row r="23" spans="1:5" ht="5.0999999999999996" customHeight="1" x14ac:dyDescent="0.2">
      <c r="B23" s="36"/>
      <c r="C23" s="36"/>
      <c r="D23" s="36"/>
      <c r="E23" s="36"/>
    </row>
    <row r="24" spans="1:5" x14ac:dyDescent="0.2">
      <c r="A24" s="32" t="s">
        <v>16</v>
      </c>
      <c r="B24" s="36">
        <f>AVERAGE(Data!D10,Data!D24,Data!D37,Data!D51,Data!D65,Data!D79,Data!D93,Data!D107,Data!D121,Data!D135)</f>
        <v>10.46</v>
      </c>
      <c r="C24" s="36">
        <f>STDEV(Data!D10,Data!D24,Data!D37,Data!D51,Data!D65,Data!D79,Data!D93,Data!D107,Data!D121,Data!D135)</f>
        <v>0.90823393951607467</v>
      </c>
      <c r="D24" s="36">
        <f>C24/SQRT(10)</f>
        <v>0.28720878971384017</v>
      </c>
      <c r="E24" s="36">
        <f>1.96*D24</f>
        <v>0.56292922783912669</v>
      </c>
    </row>
    <row r="25" spans="1:5" x14ac:dyDescent="0.2">
      <c r="A25" s="32" t="s">
        <v>10</v>
      </c>
      <c r="B25" s="36">
        <f>AVERAGE(Data!D11,Data!D25,Data!D38,Data!D52,Data!D66,Data!D80,Data!D94,Data!D108,Data!D122,Data!D136)</f>
        <v>10.852</v>
      </c>
      <c r="C25" s="36">
        <f>STDEV(Data!D11,Data!D25,Data!D38,Data!D52,Data!D66,Data!D80,Data!D94,Data!D108,Data!D122,Data!D136)</f>
        <v>1.7665836458480395</v>
      </c>
      <c r="D25" s="36">
        <f>C25/SQRT(10)</f>
        <v>0.55864279980840625</v>
      </c>
      <c r="E25" s="36">
        <f>1.96*D25</f>
        <v>1.0949398876244762</v>
      </c>
    </row>
    <row r="26" spans="1:5" x14ac:dyDescent="0.2">
      <c r="A26" s="32" t="s">
        <v>11</v>
      </c>
      <c r="B26" s="36">
        <f>AVERAGE(Data!D12,Data!D26,Data!D39,Data!D53,Data!D67,Data!D81,Data!D95,Data!D109,Data!D123,Data!D137)</f>
        <v>10.524999999999999</v>
      </c>
      <c r="C26" s="36">
        <f>STDEV(Data!D12,Data!D26,Data!D39,Data!D53,Data!D67,Data!D81,Data!D95,Data!D109,Data!D123,Data!D137)</f>
        <v>0.79276239960168549</v>
      </c>
      <c r="D26" s="36">
        <f>C26/SQRT(10)</f>
        <v>0.25069348260818874</v>
      </c>
      <c r="E26" s="36">
        <f>1.96*D26</f>
        <v>0.49135922591204995</v>
      </c>
    </row>
    <row r="27" spans="1:5" x14ac:dyDescent="0.2">
      <c r="A27" s="37" t="s">
        <v>12</v>
      </c>
      <c r="B27" s="38">
        <f>AVERAGE(Data!D13,Data!D27,Data!D40,Data!D54,Data!D68,Data!D82,Data!D96,Data!D110,Data!D124,Data!D138)</f>
        <v>10.77</v>
      </c>
      <c r="C27" s="38">
        <f>STDEV(Data!D13,Data!D27,Data!D40,Data!D54,Data!D68,Data!D82,Data!D96,Data!D110,Data!D124,Data!D138)</f>
        <v>0.88950672972284028</v>
      </c>
      <c r="D27" s="38">
        <f>C27/SQRT(10)</f>
        <v>0.28128672599719701</v>
      </c>
      <c r="E27" s="38">
        <f>1.96*D27</f>
        <v>0.55132198295450607</v>
      </c>
    </row>
    <row r="28" spans="1:5" x14ac:dyDescent="0.2">
      <c r="B28" s="36"/>
      <c r="C28" s="36"/>
      <c r="D28" s="36"/>
      <c r="E28" s="36"/>
    </row>
    <row r="29" spans="1:5" ht="15.75" x14ac:dyDescent="0.25">
      <c r="A29" s="109" t="s">
        <v>23</v>
      </c>
      <c r="B29" s="110"/>
      <c r="C29" s="110"/>
      <c r="D29" s="110"/>
      <c r="E29" s="110"/>
    </row>
    <row r="30" spans="1:5" s="35" customFormat="1" ht="30" customHeight="1" thickBot="1" x14ac:dyDescent="0.25">
      <c r="A30" s="33" t="s">
        <v>0</v>
      </c>
      <c r="B30" s="34" t="s">
        <v>174</v>
      </c>
      <c r="C30" s="34" t="s">
        <v>20</v>
      </c>
      <c r="D30" s="34" t="s">
        <v>21</v>
      </c>
      <c r="E30" s="34" t="s">
        <v>175</v>
      </c>
    </row>
    <row r="31" spans="1:5" ht="13.5" thickTop="1" x14ac:dyDescent="0.2">
      <c r="A31" s="32" t="s">
        <v>15</v>
      </c>
      <c r="B31" s="36">
        <f>AVERAGE(Data!E3,Data!E17,Data!E30,Data!E44,Data!E58,Data!E72,Data!E86,Data!E100,Data!E114,Data!E128)</f>
        <v>85.009999999999991</v>
      </c>
      <c r="C31" s="36">
        <f>STDEV(Data!E3,Data!E17,Data!E30,Data!E44,Data!E58,Data!E72,Data!E86,Data!E100,Data!E114,Data!E128)</f>
        <v>68.287113637119646</v>
      </c>
      <c r="D31" s="36">
        <f>C31/SQRT(10)</f>
        <v>21.594281393204295</v>
      </c>
      <c r="E31" s="36">
        <f t="shared" ref="E31:E36" si="2">1.96*D31</f>
        <v>42.324791530680415</v>
      </c>
    </row>
    <row r="32" spans="1:5" x14ac:dyDescent="0.2">
      <c r="A32" s="32" t="s">
        <v>17</v>
      </c>
      <c r="B32" s="36">
        <f>AVERAGE(Data!E4,Data!E18,Data!E31,Data!E45,Data!E59,Data!E73,Data!E87,Data!E101,Data!E115,Data!E129)</f>
        <v>59.2088888888889</v>
      </c>
      <c r="C32" s="36">
        <f>STDEV(Data!E4,Data!E18,Data!E31,Data!E45,Data!E59,Data!E73,Data!E87,Data!E101,Data!E115,Data!E129)</f>
        <v>49.319866292510461</v>
      </c>
      <c r="D32" s="36">
        <f>C32/SQRT(9)</f>
        <v>16.439955430836822</v>
      </c>
      <c r="E32" s="36">
        <f t="shared" si="2"/>
        <v>32.222312644440173</v>
      </c>
    </row>
    <row r="33" spans="1:5" x14ac:dyDescent="0.2">
      <c r="A33" s="32" t="s">
        <v>14</v>
      </c>
      <c r="B33" s="36">
        <f>AVERAGE(Data!E5,Data!E19,Data!E32,Data!E46,Data!E60,Data!E74,Data!E88,Data!E102,Data!E116,Data!E130)</f>
        <v>103.75</v>
      </c>
      <c r="C33" s="36">
        <f>STDEV(Data!E5,Data!E19,Data!E32,Data!E46,Data!E60,Data!E74,Data!E88,Data!E102,Data!E116,Data!E130)</f>
        <v>79.21790271845822</v>
      </c>
      <c r="D33" s="36">
        <f>C33/SQRT(10)</f>
        <v>25.050900405197233</v>
      </c>
      <c r="E33" s="36">
        <f t="shared" si="2"/>
        <v>49.099764794186576</v>
      </c>
    </row>
    <row r="34" spans="1:5" x14ac:dyDescent="0.2">
      <c r="A34" s="32" t="s">
        <v>13</v>
      </c>
      <c r="B34" s="36">
        <f>AVERAGE(Data!E6,Data!E20,Data!E33,Data!E47,Data!E61,Data!E75,Data!E89,Data!E103,Data!E117,Data!E131)</f>
        <v>133.41000000000003</v>
      </c>
      <c r="C34" s="36">
        <f>STDEV(Data!E6,Data!E20,Data!E33,Data!E47,Data!E61,Data!E75,Data!E89,Data!E103,Data!E117,Data!E131)</f>
        <v>152.5844935328183</v>
      </c>
      <c r="D34" s="36">
        <f>C34/SQRT(10)</f>
        <v>48.251453518693786</v>
      </c>
      <c r="E34" s="36">
        <f t="shared" si="2"/>
        <v>94.572848896639826</v>
      </c>
    </row>
    <row r="35" spans="1:5" x14ac:dyDescent="0.2">
      <c r="A35" s="32" t="s">
        <v>9</v>
      </c>
      <c r="B35" s="36">
        <f>AVERAGE(Data!E7,Data!E21,Data!E34,Data!E48,Data!E62,Data!E76,Data!E90,Data!E104,Data!E118,Data!E132)</f>
        <v>97.86</v>
      </c>
      <c r="C35" s="36">
        <f>STDEV(Data!E7,Data!E21,Data!E34,Data!E48,Data!E62,Data!E76,Data!E90,Data!E104,Data!E118,Data!E132)</f>
        <v>72.228852345244363</v>
      </c>
      <c r="D35" s="36">
        <f>C35/SQRT(10)</f>
        <v>22.840768619096668</v>
      </c>
      <c r="E35" s="36">
        <f t="shared" si="2"/>
        <v>44.767906493429471</v>
      </c>
    </row>
    <row r="36" spans="1:5" x14ac:dyDescent="0.2">
      <c r="A36" s="32" t="s">
        <v>8</v>
      </c>
      <c r="B36" s="36">
        <f>AVERAGE(Data!E8,Data!E22,Data!E35,Data!E49,Data!E63,Data!E77,Data!E91,Data!E105,Data!E119,Data!E133)</f>
        <v>118.87</v>
      </c>
      <c r="C36" s="36">
        <f>STDEV(Data!E8,Data!E22,Data!E35,Data!E49,Data!E63,Data!E77,Data!E91,Data!E105,Data!E119,Data!E133)</f>
        <v>106.9912047267853</v>
      </c>
      <c r="D36" s="36">
        <f>C36/SQRT(10)</f>
        <v>33.833589654201461</v>
      </c>
      <c r="E36" s="36">
        <f t="shared" si="2"/>
        <v>66.313835722234856</v>
      </c>
    </row>
    <row r="37" spans="1:5" ht="5.0999999999999996" customHeight="1" x14ac:dyDescent="0.2">
      <c r="E37" s="36"/>
    </row>
    <row r="38" spans="1:5" x14ac:dyDescent="0.2">
      <c r="A38" s="32" t="s">
        <v>16</v>
      </c>
      <c r="B38" s="36">
        <f>AVERAGE(Data!E10,Data!E24,Data!E37,Data!E51,Data!E65,Data!E79,Data!E93,Data!E107,Data!E121,Data!E135)</f>
        <v>51.867000000000004</v>
      </c>
      <c r="C38" s="36">
        <f>STDEV(Data!E10,Data!E24,Data!E37,Data!E51,Data!E65,Data!E79,Data!E93,Data!E107,Data!E121,Data!E135)</f>
        <v>41.686827135999032</v>
      </c>
      <c r="D38" s="36">
        <f>C38/SQRT(10)</f>
        <v>13.182532217547072</v>
      </c>
      <c r="E38" s="36">
        <f>1.96*D38</f>
        <v>25.837763146392259</v>
      </c>
    </row>
    <row r="39" spans="1:5" x14ac:dyDescent="0.2">
      <c r="A39" s="32" t="s">
        <v>10</v>
      </c>
      <c r="B39" s="36">
        <f>AVERAGE(Data!E11,Data!E25,Data!E38,Data!E52,Data!E66,Data!E80,Data!E94,Data!E108,Data!E122,Data!E136)</f>
        <v>53.69</v>
      </c>
      <c r="C39" s="36">
        <f>STDEV(Data!E11,Data!E25,Data!E38,Data!E52,Data!E66,Data!E80,Data!E94,Data!E108,Data!E122,Data!E136)</f>
        <v>40.795627489011885</v>
      </c>
      <c r="D39" s="36">
        <f>C39/SQRT(10)</f>
        <v>12.90071014410533</v>
      </c>
      <c r="E39" s="36">
        <f>1.96*D39</f>
        <v>25.285391882446447</v>
      </c>
    </row>
    <row r="40" spans="1:5" x14ac:dyDescent="0.2">
      <c r="A40" s="32" t="s">
        <v>11</v>
      </c>
      <c r="B40" s="36">
        <f>AVERAGE(Data!E12,Data!E26,Data!E39,Data!E53,Data!E67,Data!E81,Data!E95,Data!E109,Data!E123,Data!E137)</f>
        <v>58.180000000000007</v>
      </c>
      <c r="C40" s="36">
        <f>STDEV(Data!E12,Data!E26,Data!E39,Data!E53,Data!E67,Data!E81,Data!E95,Data!E109,Data!E123,Data!E137)</f>
        <v>48.692363079051951</v>
      </c>
      <c r="D40" s="36">
        <f>C40/SQRT(10)</f>
        <v>15.397877198569358</v>
      </c>
      <c r="E40" s="36">
        <f>1.96*D40</f>
        <v>30.179839309195941</v>
      </c>
    </row>
    <row r="41" spans="1:5" x14ac:dyDescent="0.2">
      <c r="A41" s="37" t="s">
        <v>12</v>
      </c>
      <c r="B41" s="38">
        <f>AVERAGE(Data!E13,Data!E27,Data!E40,Data!E54,Data!E68,Data!E82,Data!E96,Data!E110,Data!E124,Data!E138)</f>
        <v>91.655000000000001</v>
      </c>
      <c r="C41" s="38">
        <f>STDEV(Data!E13,Data!E27,Data!E40,Data!E54,Data!E68,Data!E82,Data!E96,Data!E110,Data!E124,Data!E138)</f>
        <v>86.753823002537217</v>
      </c>
      <c r="D41" s="38">
        <f>C41/SQRT(10)</f>
        <v>27.43396764151251</v>
      </c>
      <c r="E41" s="38">
        <f>1.96*D41</f>
        <v>53.770576577364515</v>
      </c>
    </row>
    <row r="42" spans="1:5" x14ac:dyDescent="0.2">
      <c r="B42" s="36"/>
      <c r="C42" s="36"/>
      <c r="D42" s="36"/>
      <c r="E42" s="36"/>
    </row>
    <row r="43" spans="1:5" ht="15.75" x14ac:dyDescent="0.25">
      <c r="A43" s="109" t="s">
        <v>24</v>
      </c>
      <c r="B43" s="110"/>
      <c r="C43" s="110"/>
      <c r="D43" s="110"/>
      <c r="E43" s="110"/>
    </row>
    <row r="44" spans="1:5" s="35" customFormat="1" ht="30" customHeight="1" thickBot="1" x14ac:dyDescent="0.25">
      <c r="A44" s="33" t="s">
        <v>0</v>
      </c>
      <c r="B44" s="34" t="s">
        <v>174</v>
      </c>
      <c r="C44" s="34" t="s">
        <v>20</v>
      </c>
      <c r="D44" s="34" t="s">
        <v>21</v>
      </c>
      <c r="E44" s="34" t="s">
        <v>175</v>
      </c>
    </row>
    <row r="45" spans="1:5" ht="13.5" thickTop="1" x14ac:dyDescent="0.2">
      <c r="A45" s="32" t="s">
        <v>15</v>
      </c>
      <c r="B45" s="36">
        <f>AVERAGE(Data!F3,Data!F17,Data!F30,Data!F44,Data!F58,Data!F72,Data!F86,Data!F100,Data!F114,Data!F128)</f>
        <v>78.482000000000014</v>
      </c>
      <c r="C45" s="36">
        <f>STDEV(Data!F3,Data!F17,Data!F30,Data!F44,Data!F58,Data!F72,Data!F86,Data!F100,Data!F114,Data!F128)</f>
        <v>134.95193760084447</v>
      </c>
      <c r="D45" s="36">
        <f>C45/SQRT(10)</f>
        <v>42.675549747158755</v>
      </c>
      <c r="E45" s="36">
        <f t="shared" ref="E45:E50" si="3">1.96*D45</f>
        <v>83.644077504431152</v>
      </c>
    </row>
    <row r="46" spans="1:5" x14ac:dyDescent="0.2">
      <c r="A46" s="32" t="s">
        <v>17</v>
      </c>
      <c r="B46" s="36">
        <f>AVERAGE(Data!F4,Data!F18,Data!F31,Data!F45,Data!F59,Data!F73,Data!F87,Data!F101,Data!F115,Data!F129)</f>
        <v>185.86666666666667</v>
      </c>
      <c r="C46" s="36">
        <f>STDEV(Data!F4,Data!F18,Data!F31,Data!F45,Data!F59,Data!F73,Data!F87,Data!F101,Data!F115,Data!F129)</f>
        <v>344.08049926579679</v>
      </c>
      <c r="D46" s="36">
        <f>C46/SQRT(9)</f>
        <v>114.69349975526559</v>
      </c>
      <c r="E46" s="36">
        <f t="shared" si="3"/>
        <v>224.79925952032056</v>
      </c>
    </row>
    <row r="47" spans="1:5" x14ac:dyDescent="0.2">
      <c r="A47" s="32" t="s">
        <v>14</v>
      </c>
      <c r="B47" s="36">
        <f>AVERAGE(Data!F5,Data!F19,Data!F32,Data!F46,Data!F60,Data!F74,Data!F88,Data!F102,Data!F116,Data!F130)</f>
        <v>89.960000000000008</v>
      </c>
      <c r="C47" s="36">
        <f>STDEV(Data!F5,Data!F19,Data!F32,Data!F46,Data!F60,Data!F74,Data!F88,Data!F102,Data!F116,Data!F130)</f>
        <v>68.969900036980704</v>
      </c>
      <c r="D47" s="36">
        <f>C47/SQRT(10)</f>
        <v>21.810197411099036</v>
      </c>
      <c r="E47" s="36">
        <f t="shared" si="3"/>
        <v>42.747986925754113</v>
      </c>
    </row>
    <row r="48" spans="1:5" x14ac:dyDescent="0.2">
      <c r="A48" s="32" t="s">
        <v>13</v>
      </c>
      <c r="B48" s="36">
        <f>AVERAGE(Data!F6,Data!F20,Data!F33,Data!F47,Data!F61,Data!F75,Data!F89,Data!F103,Data!F117,Data!F131)</f>
        <v>63.084000000000003</v>
      </c>
      <c r="C48" s="36">
        <f>STDEV(Data!F6,Data!F20,Data!F33,Data!F47,Data!F61,Data!F75,Data!F89,Data!F103,Data!F117,Data!F131)</f>
        <v>49.444261592670635</v>
      </c>
      <c r="D48" s="36">
        <f>C48/SQRT(10)</f>
        <v>15.635648385802375</v>
      </c>
      <c r="E48" s="36">
        <f t="shared" si="3"/>
        <v>30.645870836172655</v>
      </c>
    </row>
    <row r="49" spans="1:5" x14ac:dyDescent="0.2">
      <c r="A49" s="32" t="s">
        <v>9</v>
      </c>
      <c r="B49" s="36">
        <f>AVERAGE(Data!F7,Data!F21,Data!F34,Data!F48,Data!F62,Data!F76,Data!F90,Data!F104,Data!F118,Data!F132)</f>
        <v>47.255999999999993</v>
      </c>
      <c r="C49" s="36">
        <f>STDEV(Data!F7,Data!F21,Data!F34,Data!F48,Data!F62,Data!F76,Data!F90,Data!F104,Data!F118,Data!F132)</f>
        <v>57.701271158730414</v>
      </c>
      <c r="D49" s="36">
        <f>C49/SQRT(10)</f>
        <v>18.246744074857119</v>
      </c>
      <c r="E49" s="36">
        <f t="shared" si="3"/>
        <v>35.763618386719955</v>
      </c>
    </row>
    <row r="50" spans="1:5" x14ac:dyDescent="0.2">
      <c r="A50" s="32" t="s">
        <v>8</v>
      </c>
      <c r="B50" s="36">
        <f>AVERAGE(Data!F8,Data!F22,Data!F35,Data!F49,Data!F63,Data!F77,Data!F91,Data!F105,Data!F119,Data!F133)</f>
        <v>36.31</v>
      </c>
      <c r="C50" s="36">
        <f>STDEV(Data!F8,Data!F22,Data!F35,Data!F49,Data!F63,Data!F77,Data!F91,Data!F105,Data!F119,Data!F133)</f>
        <v>32.014005615598236</v>
      </c>
      <c r="D50" s="36">
        <f>C50/SQRT(10)</f>
        <v>10.123717477071134</v>
      </c>
      <c r="E50" s="36">
        <f t="shared" si="3"/>
        <v>19.842486255059423</v>
      </c>
    </row>
    <row r="51" spans="1:5" ht="5.0999999999999996" customHeight="1" x14ac:dyDescent="0.2"/>
    <row r="52" spans="1:5" x14ac:dyDescent="0.2">
      <c r="A52" s="32" t="s">
        <v>16</v>
      </c>
      <c r="B52" s="36">
        <f>AVERAGE(Data!F10,Data!F24,Data!F37,Data!F51,Data!F65,Data!F79,Data!F93,Data!F107,Data!F121,Data!F135)</f>
        <v>14.568000000000001</v>
      </c>
      <c r="C52" s="36">
        <f>STDEV(Data!F10,Data!F24,Data!F37,Data!F51,Data!F65,Data!F79,Data!F93,Data!F107,Data!F121,Data!F135)</f>
        <v>22.334480468051581</v>
      </c>
      <c r="D52" s="36">
        <f>C52/SQRT(10)</f>
        <v>7.0627828635586516</v>
      </c>
      <c r="E52" s="36">
        <f>1.96*D52</f>
        <v>13.843054412574958</v>
      </c>
    </row>
    <row r="53" spans="1:5" x14ac:dyDescent="0.2">
      <c r="A53" s="32" t="s">
        <v>10</v>
      </c>
      <c r="B53" s="36">
        <f>AVERAGE(Data!F11,Data!F25,Data!F38,Data!F52,Data!F66,Data!F80,Data!F94,Data!F108,Data!F122,Data!F136)</f>
        <v>7.8360000000000003</v>
      </c>
      <c r="C53" s="36">
        <f>STDEV(Data!F11,Data!F25,Data!F38,Data!F52,Data!F66,Data!F80,Data!F94,Data!F108,Data!F122,Data!F136)</f>
        <v>6.5424531586655892</v>
      </c>
      <c r="D53" s="36">
        <f>C53/SQRT(10)</f>
        <v>2.0689053466346241</v>
      </c>
      <c r="E53" s="36">
        <f>1.96*D53</f>
        <v>4.0550544794038634</v>
      </c>
    </row>
    <row r="54" spans="1:5" x14ac:dyDescent="0.2">
      <c r="A54" s="32" t="s">
        <v>11</v>
      </c>
      <c r="B54" s="36">
        <f>AVERAGE(Data!F12,Data!F26,Data!F39,Data!F53,Data!F67,Data!F81,Data!F95,Data!F109,Data!F123,Data!F137)</f>
        <v>13.478999999999999</v>
      </c>
      <c r="C54" s="36">
        <f>STDEV(Data!F12,Data!F26,Data!F39,Data!F53,Data!F67,Data!F81,Data!F95,Data!F109,Data!F123,Data!F137)</f>
        <v>9.4349085257298047</v>
      </c>
      <c r="D54" s="36">
        <f>C54/SQRT(10)</f>
        <v>2.9835800456647537</v>
      </c>
      <c r="E54" s="36">
        <f>1.96*D54</f>
        <v>5.8478168895029174</v>
      </c>
    </row>
    <row r="55" spans="1:5" x14ac:dyDescent="0.2">
      <c r="A55" s="37" t="s">
        <v>12</v>
      </c>
      <c r="B55" s="38">
        <f>AVERAGE(Data!F13,Data!F27,Data!F40,Data!F54,Data!F68,Data!F82,Data!F96,Data!F110,Data!F124,Data!F138)</f>
        <v>20.5946</v>
      </c>
      <c r="C55" s="38">
        <f>STDEV(Data!F13,Data!F27,Data!F40,Data!F54,Data!F68,Data!F82,Data!F96,Data!F110,Data!F124,Data!F138)</f>
        <v>19.994814173235579</v>
      </c>
      <c r="D55" s="38">
        <f>C55/SQRT(10)</f>
        <v>6.3229154179240954</v>
      </c>
      <c r="E55" s="38">
        <f>1.96*D55</f>
        <v>12.392914219131226</v>
      </c>
    </row>
    <row r="56" spans="1:5" x14ac:dyDescent="0.2">
      <c r="B56" s="36"/>
      <c r="C56" s="36"/>
      <c r="D56" s="36"/>
      <c r="E56" s="36"/>
    </row>
    <row r="57" spans="1:5" ht="15.75" x14ac:dyDescent="0.25">
      <c r="A57" s="109" t="s">
        <v>25</v>
      </c>
      <c r="B57" s="110"/>
      <c r="C57" s="110"/>
      <c r="D57" s="110"/>
      <c r="E57" s="110"/>
    </row>
    <row r="58" spans="1:5" s="35" customFormat="1" ht="30" customHeight="1" thickBot="1" x14ac:dyDescent="0.25">
      <c r="A58" s="33" t="s">
        <v>0</v>
      </c>
      <c r="B58" s="34" t="s">
        <v>174</v>
      </c>
      <c r="C58" s="34" t="s">
        <v>20</v>
      </c>
      <c r="D58" s="34" t="s">
        <v>21</v>
      </c>
      <c r="E58" s="34" t="s">
        <v>175</v>
      </c>
    </row>
    <row r="59" spans="1:5" ht="13.5" thickTop="1" x14ac:dyDescent="0.2">
      <c r="A59" s="32" t="s">
        <v>15</v>
      </c>
      <c r="B59" s="36">
        <f>AVERAGE(Data!G3,Data!G17,Data!G30,Data!G44,Data!G58,Data!G72,Data!G86,Data!G100,Data!G114,Data!G128)</f>
        <v>6.08</v>
      </c>
      <c r="C59" s="36">
        <f>STDEV(Data!G3,Data!G17,Data!G30,Data!G44,Data!G58,Data!G72,Data!G86,Data!G100,Data!G114,Data!G128)</f>
        <v>0.28982753492378871</v>
      </c>
      <c r="D59" s="36">
        <f>C59/SQRT(10)</f>
        <v>9.1651513899116771E-2</v>
      </c>
      <c r="E59" s="36">
        <f t="shared" ref="E59:E64" si="4">1.96*D59</f>
        <v>0.17963696724226888</v>
      </c>
    </row>
    <row r="60" spans="1:5" x14ac:dyDescent="0.2">
      <c r="A60" s="32" t="s">
        <v>17</v>
      </c>
      <c r="B60" s="36">
        <f>AVERAGE(Data!G4,Data!G18,Data!G31,Data!G45,Data!G59,Data!G73,Data!G87,Data!G101,Data!G115,Data!G129)</f>
        <v>5.8555555555555561</v>
      </c>
      <c r="C60" s="36">
        <f>STDEV(Data!G4,Data!G18,Data!G31,Data!G45,Data!G59,Data!G73,Data!G87,Data!G101,Data!G115,Data!G129)</f>
        <v>0.22973414586817043</v>
      </c>
      <c r="D60" s="36">
        <f>C60/SQRT(9)</f>
        <v>7.657804862272348E-2</v>
      </c>
      <c r="E60" s="36">
        <f t="shared" si="4"/>
        <v>0.15009297530053803</v>
      </c>
    </row>
    <row r="61" spans="1:5" x14ac:dyDescent="0.2">
      <c r="A61" s="32" t="s">
        <v>14</v>
      </c>
      <c r="B61" s="36">
        <f>AVERAGE(Data!G5,Data!G19,Data!G32,Data!G46,Data!G60,Data!G74,Data!G88,Data!G102,Data!G116,Data!G130)</f>
        <v>6.2799999999999994</v>
      </c>
      <c r="C61" s="36">
        <f>STDEV(Data!G5,Data!G19,Data!G32,Data!G46,Data!G60,Data!G74,Data!G88,Data!G102,Data!G116,Data!G130)</f>
        <v>0.35527766918597936</v>
      </c>
      <c r="D61" s="36">
        <f>C61/SQRT(10)</f>
        <v>0.11234866364235142</v>
      </c>
      <c r="E61" s="36">
        <f t="shared" si="4"/>
        <v>0.22020338073900877</v>
      </c>
    </row>
    <row r="62" spans="1:5" x14ac:dyDescent="0.2">
      <c r="A62" s="32" t="s">
        <v>13</v>
      </c>
      <c r="B62" s="36">
        <f>AVERAGE(Data!G6,Data!G20,Data!G33,Data!G47,Data!G61,Data!G75,Data!G89,Data!G103,Data!G117,Data!G131)</f>
        <v>6.330000000000001</v>
      </c>
      <c r="C62" s="36">
        <f>STDEV(Data!G6,Data!G20,Data!G33,Data!G47,Data!G61,Data!G75,Data!G89,Data!G103,Data!G117,Data!G131)</f>
        <v>0.42176876234364347</v>
      </c>
      <c r="D62" s="36">
        <f>C62/SQRT(10)</f>
        <v>0.13337499349161699</v>
      </c>
      <c r="E62" s="36">
        <f t="shared" si="4"/>
        <v>0.26141498724356932</v>
      </c>
    </row>
    <row r="63" spans="1:5" x14ac:dyDescent="0.2">
      <c r="A63" s="32" t="s">
        <v>9</v>
      </c>
      <c r="B63" s="36">
        <f>AVERAGE(Data!G7,Data!G21,Data!G34,Data!G48,Data!G62,Data!G76,Data!G90,Data!G104,Data!G118,Data!G132)</f>
        <v>6.18</v>
      </c>
      <c r="C63" s="36">
        <f>STDEV(Data!G7,Data!G21,Data!G34,Data!G48,Data!G62,Data!G76,Data!G90,Data!G104,Data!G118,Data!G132)</f>
        <v>0.50508525133002169</v>
      </c>
      <c r="D63" s="36">
        <f>C63/SQRT(10)</f>
        <v>0.15972198067614587</v>
      </c>
      <c r="E63" s="36">
        <f t="shared" si="4"/>
        <v>0.31305508212524591</v>
      </c>
    </row>
    <row r="64" spans="1:5" x14ac:dyDescent="0.2">
      <c r="A64" s="32" t="s">
        <v>8</v>
      </c>
      <c r="B64" s="36">
        <f>AVERAGE(Data!G8,Data!G22,Data!G35,Data!G49,Data!G63,Data!G77,Data!G91,Data!G105,Data!G119,Data!G133)</f>
        <v>6.410000000000001</v>
      </c>
      <c r="C64" s="36">
        <f>STDEV(Data!G8,Data!G22,Data!G35,Data!G49,Data!G63,Data!G77,Data!G91,Data!G105,Data!G119,Data!G133)</f>
        <v>0.41217579852399017</v>
      </c>
      <c r="D64" s="36">
        <f>C64/SQRT(10)</f>
        <v>0.13034143197344769</v>
      </c>
      <c r="E64" s="36">
        <f t="shared" si="4"/>
        <v>0.25546920666795747</v>
      </c>
    </row>
    <row r="65" spans="1:5" ht="5.0999999999999996" customHeight="1" x14ac:dyDescent="0.2"/>
    <row r="66" spans="1:5" x14ac:dyDescent="0.2">
      <c r="A66" s="32" t="s">
        <v>16</v>
      </c>
      <c r="B66" s="36">
        <f>AVERAGE(Data!G10,Data!G24,Data!G37,Data!G51,Data!G65,Data!G79,Data!G93,Data!G107,Data!G121,Data!G135)</f>
        <v>6.2900000000000009</v>
      </c>
      <c r="C66" s="36">
        <f>STDEV(Data!G10,Data!G24,Data!G37,Data!G51,Data!G65,Data!G79,Data!G93,Data!G107,Data!G121,Data!G135)</f>
        <v>0.35418137224371971</v>
      </c>
      <c r="D66" s="36">
        <f>C66/SQRT(10)</f>
        <v>0.11200198410940956</v>
      </c>
      <c r="E66" s="36">
        <f>1.96*D66</f>
        <v>0.21952388885444274</v>
      </c>
    </row>
    <row r="67" spans="1:5" x14ac:dyDescent="0.2">
      <c r="A67" s="32" t="s">
        <v>10</v>
      </c>
      <c r="B67" s="36">
        <f>AVERAGE(Data!G11,Data!G25,Data!G38,Data!G52,Data!G66,Data!G80,Data!G94,Data!G108,Data!G122,Data!G136)</f>
        <v>6.1869999999999994</v>
      </c>
      <c r="C67" s="36">
        <f>STDEV(Data!G11,Data!G25,Data!G38,Data!G52,Data!G66,Data!G80,Data!G94,Data!G108,Data!G122,Data!G136)</f>
        <v>0.43502362643373238</v>
      </c>
      <c r="D67" s="36">
        <f>C67/SQRT(10)</f>
        <v>0.13756654955168263</v>
      </c>
      <c r="E67" s="36">
        <f>1.96*D67</f>
        <v>0.26963043712129792</v>
      </c>
    </row>
    <row r="68" spans="1:5" x14ac:dyDescent="0.2">
      <c r="A68" s="32" t="s">
        <v>11</v>
      </c>
      <c r="B68" s="36">
        <f>AVERAGE(Data!G12,Data!G26,Data!G39,Data!G53,Data!G67,Data!G81,Data!G95,Data!G109,Data!G123,Data!G137)</f>
        <v>6.2499999999999991</v>
      </c>
      <c r="C68" s="36">
        <f>STDEV(Data!G12,Data!G26,Data!G39,Data!G53,Data!G67,Data!G81,Data!G95,Data!G109,Data!G123,Data!G137)</f>
        <v>0.36285901761795403</v>
      </c>
      <c r="D68" s="36">
        <f>C68/SQRT(10)</f>
        <v>0.11474609652039003</v>
      </c>
      <c r="E68" s="36">
        <f>1.96*D68</f>
        <v>0.22490234917996446</v>
      </c>
    </row>
    <row r="69" spans="1:5" x14ac:dyDescent="0.2">
      <c r="A69" s="37" t="s">
        <v>12</v>
      </c>
      <c r="B69" s="38">
        <f>AVERAGE(Data!G13,Data!G27,Data!G40,Data!G54,Data!G68,Data!G82,Data!G96,Data!G110,Data!G124,Data!G138)</f>
        <v>6.35</v>
      </c>
      <c r="C69" s="38">
        <f>STDEV(Data!G13,Data!G27,Data!G40,Data!G54,Data!G68,Data!G82,Data!G96,Data!G110,Data!G124,Data!G138)</f>
        <v>0.33747427885527653</v>
      </c>
      <c r="D69" s="38">
        <f>C69/SQRT(10)</f>
        <v>0.1067187372905475</v>
      </c>
      <c r="E69" s="38">
        <f>1.96*D69</f>
        <v>0.2091687250894731</v>
      </c>
    </row>
    <row r="70" spans="1:5" x14ac:dyDescent="0.2">
      <c r="B70" s="36"/>
      <c r="C70" s="36"/>
      <c r="D70" s="36"/>
      <c r="E70" s="36"/>
    </row>
    <row r="71" spans="1:5" ht="15.75" x14ac:dyDescent="0.25">
      <c r="A71" s="107" t="s">
        <v>26</v>
      </c>
      <c r="B71" s="108"/>
      <c r="C71" s="108"/>
      <c r="D71" s="108"/>
      <c r="E71" s="108"/>
    </row>
    <row r="72" spans="1:5" s="35" customFormat="1" ht="30" customHeight="1" thickBot="1" x14ac:dyDescent="0.25">
      <c r="A72" s="33" t="s">
        <v>0</v>
      </c>
      <c r="B72" s="34" t="s">
        <v>174</v>
      </c>
      <c r="C72" s="34" t="s">
        <v>20</v>
      </c>
      <c r="D72" s="34" t="s">
        <v>21</v>
      </c>
      <c r="E72" s="34" t="s">
        <v>175</v>
      </c>
    </row>
    <row r="73" spans="1:5" ht="13.5" thickTop="1" x14ac:dyDescent="0.2">
      <c r="A73" s="32" t="s">
        <v>15</v>
      </c>
      <c r="B73" s="36">
        <f>AVERAGE(Data!H3,Data!H17,Data!H30,Data!H44,Data!H58,Data!H72,Data!H86,Data!H100,Data!H114,Data!H128)</f>
        <v>204.3</v>
      </c>
      <c r="C73" s="36">
        <f>STDEV(Data!H3,Data!H17,Data!H30,Data!H44,Data!H58,Data!H72,Data!H86,Data!H100,Data!H114,Data!H128)</f>
        <v>253.61784462279289</v>
      </c>
      <c r="D73" s="36">
        <f>C73/SQRT(10)</f>
        <v>80.201004427071297</v>
      </c>
      <c r="E73" s="36">
        <f t="shared" ref="E73:E78" si="5">1.96*D73</f>
        <v>157.19396867705973</v>
      </c>
    </row>
    <row r="74" spans="1:5" x14ac:dyDescent="0.2">
      <c r="A74" s="32" t="s">
        <v>17</v>
      </c>
      <c r="B74" s="36">
        <f>AVERAGE(Data!H4,Data!H18,Data!H31,Data!H45,Data!H59,Data!H73,Data!H87,Data!H101,Data!H115,Data!H129)</f>
        <v>1616.5555555555557</v>
      </c>
      <c r="C74" s="36">
        <f>STDEV(Data!H4,Data!H18,Data!H31,Data!H45,Data!H59,Data!H73,Data!H87,Data!H101,Data!H115,Data!H129)</f>
        <v>3837.1672204606589</v>
      </c>
      <c r="D74" s="36">
        <f>C74/SQRT(9)</f>
        <v>1279.055740153553</v>
      </c>
      <c r="E74" s="36">
        <f t="shared" si="5"/>
        <v>2506.9492507009636</v>
      </c>
    </row>
    <row r="75" spans="1:5" x14ac:dyDescent="0.2">
      <c r="A75" s="32" t="s">
        <v>14</v>
      </c>
      <c r="B75" s="36">
        <f>AVERAGE(Data!H5,Data!H19,Data!H32,Data!H46,Data!H60,Data!H74,Data!H88,Data!H102,Data!H116,Data!H130)</f>
        <v>404</v>
      </c>
      <c r="C75" s="36">
        <f>STDEV(Data!H5,Data!H19,Data!H32,Data!H46,Data!H60,Data!H74,Data!H88,Data!H102,Data!H116,Data!H130)</f>
        <v>544.82596609682003</v>
      </c>
      <c r="D75" s="36">
        <f>C75/SQRT(10)</f>
        <v>172.28909812676287</v>
      </c>
      <c r="E75" s="36">
        <f t="shared" si="5"/>
        <v>337.68663232845523</v>
      </c>
    </row>
    <row r="76" spans="1:5" x14ac:dyDescent="0.2">
      <c r="A76" s="32" t="s">
        <v>13</v>
      </c>
      <c r="B76" s="36">
        <f>AVERAGE(Data!H6,Data!H20,Data!H33,Data!H47,Data!H61,Data!H75,Data!H89,Data!H103,Data!H117,Data!H131)</f>
        <v>387.9</v>
      </c>
      <c r="C76" s="36">
        <f>STDEV(Data!H6,Data!H20,Data!H33,Data!H47,Data!H61,Data!H75,Data!H89,Data!H103,Data!H117,Data!H131)</f>
        <v>595.76271376371915</v>
      </c>
      <c r="D76" s="36">
        <f>C76/SQRT(10)</f>
        <v>188.39671204962977</v>
      </c>
      <c r="E76" s="36">
        <f t="shared" si="5"/>
        <v>369.25755561727436</v>
      </c>
    </row>
    <row r="77" spans="1:5" x14ac:dyDescent="0.2">
      <c r="A77" s="32" t="s">
        <v>9</v>
      </c>
      <c r="B77" s="36">
        <f>AVERAGE(Data!H7,Data!H21,Data!H34,Data!H48,Data!H62,Data!H76,Data!H90,Data!H104,Data!H118,Data!H132)</f>
        <v>425.2</v>
      </c>
      <c r="C77" s="36">
        <f>STDEV(Data!H7,Data!H21,Data!H34,Data!H48,Data!H62,Data!H76,Data!H90,Data!H104,Data!H118,Data!H132)</f>
        <v>383.54046577758766</v>
      </c>
      <c r="D77" s="36">
        <f>C77/SQRT(10)</f>
        <v>121.28614466990402</v>
      </c>
      <c r="E77" s="36">
        <f t="shared" si="5"/>
        <v>237.72084355301186</v>
      </c>
    </row>
    <row r="78" spans="1:5" x14ac:dyDescent="0.2">
      <c r="A78" s="32" t="s">
        <v>8</v>
      </c>
      <c r="B78" s="36">
        <f>AVERAGE(Data!H8,Data!H22,Data!H35,Data!H49,Data!H63,Data!H77,Data!H91,Data!H105,Data!H119,Data!H133)</f>
        <v>706.9</v>
      </c>
      <c r="C78" s="36">
        <f>STDEV(Data!H8,Data!H22,Data!H35,Data!H49,Data!H63,Data!H77,Data!H91,Data!H105,Data!H119,Data!H133)</f>
        <v>819.44038492403126</v>
      </c>
      <c r="D78" s="36">
        <f>C78/SQRT(10)</f>
        <v>259.12980230850417</v>
      </c>
      <c r="E78" s="36">
        <f t="shared" si="5"/>
        <v>507.89441252466816</v>
      </c>
    </row>
    <row r="79" spans="1:5" ht="5.0999999999999996" customHeight="1" x14ac:dyDescent="0.2"/>
    <row r="80" spans="1:5" x14ac:dyDescent="0.2">
      <c r="A80" s="32" t="s">
        <v>16</v>
      </c>
      <c r="B80" s="36">
        <f>AVERAGE(Data!H10,Data!H24,Data!H37,Data!H51,Data!H65,Data!H79,Data!H93,Data!H107,Data!H121,Data!H135)</f>
        <v>698.1</v>
      </c>
      <c r="C80" s="36">
        <f>STDEV(Data!H10,Data!H24,Data!H37,Data!H51,Data!H65,Data!H79,Data!H93,Data!H107,Data!H121,Data!H135)</f>
        <v>1699.1691727952746</v>
      </c>
      <c r="D80" s="36">
        <f>C80/SQRT(10)</f>
        <v>537.32447159772812</v>
      </c>
      <c r="E80" s="36">
        <f>1.96*D80</f>
        <v>1053.155964331547</v>
      </c>
    </row>
    <row r="81" spans="1:5" x14ac:dyDescent="0.2">
      <c r="A81" s="32" t="s">
        <v>10</v>
      </c>
      <c r="B81" s="36">
        <f>AVERAGE(Data!H11,Data!H25,Data!H38,Data!H52,Data!H66,Data!H80,Data!H94,Data!H108,Data!H122,Data!H136)</f>
        <v>355.9</v>
      </c>
      <c r="C81" s="36">
        <f>STDEV(Data!H11,Data!H25,Data!H38,Data!H52,Data!H66,Data!H80,Data!H94,Data!H108,Data!H122,Data!H136)</f>
        <v>574.46853699745816</v>
      </c>
      <c r="D81" s="36">
        <f>C81/SQRT(10)</f>
        <v>181.66290210166738</v>
      </c>
      <c r="E81" s="36">
        <f>1.96*D81</f>
        <v>356.05928811926805</v>
      </c>
    </row>
    <row r="82" spans="1:5" x14ac:dyDescent="0.2">
      <c r="A82" s="32" t="s">
        <v>11</v>
      </c>
      <c r="B82" s="36">
        <f>AVERAGE(Data!H12,Data!H26,Data!H39,Data!H53,Data!H67,Data!H81,Data!H95,Data!H109,Data!H123,Data!H137)</f>
        <v>350.7</v>
      </c>
      <c r="C82" s="36">
        <f>STDEV(Data!H12,Data!H26,Data!H39,Data!H53,Data!H67,Data!H81,Data!H95,Data!H109,Data!H123,Data!H137)</f>
        <v>607.38913940460498</v>
      </c>
      <c r="D82" s="36">
        <f>C82/SQRT(10)</f>
        <v>192.07331065680796</v>
      </c>
      <c r="E82" s="36">
        <f>1.96*D82</f>
        <v>376.46368888734361</v>
      </c>
    </row>
    <row r="83" spans="1:5" x14ac:dyDescent="0.2">
      <c r="A83" s="37" t="s">
        <v>12</v>
      </c>
      <c r="B83" s="38">
        <f>AVERAGE(Data!H13,Data!H27,Data!H40,Data!H54,Data!H68,Data!H82,Data!H96,Data!H110,Data!H124,Data!H138)</f>
        <v>448.3</v>
      </c>
      <c r="C83" s="38">
        <f>STDEV(Data!H13,Data!H27,Data!H40,Data!H54,Data!H68,Data!H82,Data!H96,Data!H110,Data!H124,Data!H138)</f>
        <v>528.39506474270217</v>
      </c>
      <c r="D83" s="38">
        <f>C83/SQRT(10)</f>
        <v>167.09319089790714</v>
      </c>
      <c r="E83" s="38">
        <f>1.96*D83</f>
        <v>327.50265415989799</v>
      </c>
    </row>
    <row r="84" spans="1:5" x14ac:dyDescent="0.2">
      <c r="B84" s="36"/>
      <c r="C84" s="36"/>
      <c r="D84" s="36"/>
      <c r="E84" s="36"/>
    </row>
    <row r="85" spans="1:5" ht="15.75" x14ac:dyDescent="0.25">
      <c r="A85" s="109" t="s">
        <v>27</v>
      </c>
      <c r="B85" s="110"/>
      <c r="C85" s="110"/>
      <c r="D85" s="110"/>
      <c r="E85" s="110"/>
    </row>
    <row r="86" spans="1:5" s="35" customFormat="1" ht="30" customHeight="1" thickBot="1" x14ac:dyDescent="0.25">
      <c r="A86" s="33" t="s">
        <v>0</v>
      </c>
      <c r="B86" s="34" t="s">
        <v>174</v>
      </c>
      <c r="C86" s="34" t="s">
        <v>20</v>
      </c>
      <c r="D86" s="34" t="s">
        <v>21</v>
      </c>
      <c r="E86" s="34" t="s">
        <v>175</v>
      </c>
    </row>
    <row r="87" spans="1:5" ht="13.5" thickTop="1" x14ac:dyDescent="0.2">
      <c r="A87" s="32" t="s">
        <v>15</v>
      </c>
      <c r="B87" s="36">
        <f>AVERAGE(Data!I3,Data!I17,Data!I30,Data!I44,Data!I58,Data!I72,Data!I86,Data!I100,Data!I114,Data!I128)</f>
        <v>2.7229999999999999</v>
      </c>
      <c r="C87" s="36">
        <f>STDEV(Data!I3,Data!I17,Data!I30,Data!I44,Data!I58,Data!I72,Data!I86,Data!I100,Data!I114,Data!I128)</f>
        <v>0.98145074025931367</v>
      </c>
      <c r="D87" s="36">
        <f>C87/SQRT(10)</f>
        <v>0.31036197504777463</v>
      </c>
      <c r="E87" s="36">
        <f t="shared" ref="E87:E92" si="6">1.96*D87</f>
        <v>0.60830947109363831</v>
      </c>
    </row>
    <row r="88" spans="1:5" x14ac:dyDescent="0.2">
      <c r="A88" s="32" t="s">
        <v>17</v>
      </c>
      <c r="B88" s="36">
        <f>AVERAGE(Data!I4,Data!I18,Data!I31,Data!I45,Data!I59,Data!I73,Data!I87,Data!I101,Data!I115,Data!I129)</f>
        <v>2.2944444444444443</v>
      </c>
      <c r="C88" s="36">
        <f>STDEV(Data!I4,Data!I18,Data!I31,Data!I45,Data!I59,Data!I73,Data!I87,Data!I101,Data!I115,Data!I129)</f>
        <v>0.43529045220148971</v>
      </c>
      <c r="D88" s="36">
        <f>C88/SQRT(9)</f>
        <v>0.14509681740049657</v>
      </c>
      <c r="E88" s="36">
        <f t="shared" si="6"/>
        <v>0.2843897621049733</v>
      </c>
    </row>
    <row r="89" spans="1:5" x14ac:dyDescent="0.2">
      <c r="A89" s="32" t="s">
        <v>14</v>
      </c>
      <c r="B89" s="36">
        <f>AVERAGE(Data!I5,Data!I19,Data!I32,Data!I46,Data!I60,Data!I74,Data!I88,Data!I102,Data!I116,Data!I130)</f>
        <v>2.2480000000000002</v>
      </c>
      <c r="C89" s="36">
        <f>STDEV(Data!I5,Data!I19,Data!I32,Data!I46,Data!I60,Data!I74,Data!I88,Data!I102,Data!I116,Data!I130)</f>
        <v>0.88112049875901266</v>
      </c>
      <c r="D89" s="36">
        <f>C89/SQRT(10)</f>
        <v>0.27863476691420458</v>
      </c>
      <c r="E89" s="36">
        <f t="shared" si="6"/>
        <v>0.54612414315184099</v>
      </c>
    </row>
    <row r="90" spans="1:5" x14ac:dyDescent="0.2">
      <c r="A90" s="32" t="s">
        <v>13</v>
      </c>
      <c r="B90" s="36">
        <f>AVERAGE(Data!I6,Data!I20,Data!I33,Data!I47,Data!I61,Data!I75,Data!I89,Data!I103,Data!I117,Data!I131)</f>
        <v>1.9649999999999999</v>
      </c>
      <c r="C90" s="36">
        <f>STDEV(Data!I6,Data!I20,Data!I33,Data!I47,Data!I61,Data!I75,Data!I89,Data!I103,Data!I117,Data!I131)</f>
        <v>0.97874352559232247</v>
      </c>
      <c r="D90" s="36">
        <f>C90/SQRT(10)</f>
        <v>0.30950587860150397</v>
      </c>
      <c r="E90" s="36">
        <f t="shared" si="6"/>
        <v>0.60663152205894777</v>
      </c>
    </row>
    <row r="91" spans="1:5" x14ac:dyDescent="0.2">
      <c r="A91" s="32" t="s">
        <v>9</v>
      </c>
      <c r="B91" s="36">
        <f>AVERAGE(Data!I7,Data!I21,Data!I34,Data!I48,Data!I62,Data!I76,Data!I90,Data!I104,Data!I118,Data!I132)</f>
        <v>1.6879999999999999</v>
      </c>
      <c r="C91" s="36">
        <f>STDEV(Data!I7,Data!I21,Data!I34,Data!I48,Data!I62,Data!I76,Data!I90,Data!I104,Data!I118,Data!I132)</f>
        <v>0.85222323627348051</v>
      </c>
      <c r="D91" s="36">
        <f>C91/SQRT(10)</f>
        <v>0.26949665015440255</v>
      </c>
      <c r="E91" s="36">
        <f t="shared" si="6"/>
        <v>0.52821343430262901</v>
      </c>
    </row>
    <row r="92" spans="1:5" x14ac:dyDescent="0.2">
      <c r="A92" s="32" t="s">
        <v>8</v>
      </c>
      <c r="B92" s="36">
        <f>AVERAGE(Data!I8,Data!I22,Data!I35,Data!I49,Data!I63,Data!I77,Data!I91,Data!I105,Data!I119,Data!I133)</f>
        <v>2.0009999999999999</v>
      </c>
      <c r="C92" s="36">
        <f>STDEV(Data!I8,Data!I22,Data!I35,Data!I49,Data!I63,Data!I77,Data!I91,Data!I105,Data!I119,Data!I133)</f>
        <v>0.83269909197607483</v>
      </c>
      <c r="D92" s="36">
        <f>C92/SQRT(10)</f>
        <v>0.26332257361984357</v>
      </c>
      <c r="E92" s="36">
        <f t="shared" si="6"/>
        <v>0.51611224429489344</v>
      </c>
    </row>
    <row r="93" spans="1:5" ht="5.0999999999999996" customHeight="1" x14ac:dyDescent="0.2"/>
    <row r="94" spans="1:5" x14ac:dyDescent="0.2">
      <c r="A94" s="32" t="s">
        <v>16</v>
      </c>
      <c r="B94" s="36">
        <f>AVERAGE(Data!I10,Data!I24,Data!I37,Data!I51,Data!I65,Data!I79,Data!I93,Data!I107,Data!I121,Data!I135)</f>
        <v>1.1250000000000002</v>
      </c>
      <c r="C94" s="36">
        <f>STDEV(Data!I10,Data!I24,Data!I37,Data!I51,Data!I65,Data!I79,Data!I93,Data!I107,Data!I121,Data!I135)</f>
        <v>0.55502252206554614</v>
      </c>
      <c r="D94" s="36">
        <f>C94/SQRT(10)</f>
        <v>0.17551353224181879</v>
      </c>
      <c r="E94" s="36">
        <f>1.96*D94</f>
        <v>0.3440065231939648</v>
      </c>
    </row>
    <row r="95" spans="1:5" x14ac:dyDescent="0.2">
      <c r="A95" s="32" t="s">
        <v>10</v>
      </c>
      <c r="B95" s="36">
        <f>AVERAGE(Data!I11,Data!I25,Data!I38,Data!I52,Data!I66,Data!I80,Data!I94,Data!I108,Data!I122,Data!I136)</f>
        <v>0.99099999999999999</v>
      </c>
      <c r="C95" s="36">
        <f>STDEV(Data!I11,Data!I25,Data!I38,Data!I52,Data!I66,Data!I80,Data!I94,Data!I108,Data!I122,Data!I136)</f>
        <v>0.45248572721505065</v>
      </c>
      <c r="D95" s="36">
        <f>C95/SQRT(10)</f>
        <v>0.14308855067171977</v>
      </c>
      <c r="E95" s="36">
        <f>1.96*D95</f>
        <v>0.28045355931657073</v>
      </c>
    </row>
    <row r="96" spans="1:5" x14ac:dyDescent="0.2">
      <c r="A96" s="32" t="s">
        <v>11</v>
      </c>
      <c r="B96" s="36">
        <f>AVERAGE(Data!I12,Data!I26,Data!I39,Data!I53,Data!I67,Data!I81,Data!I95,Data!I109,Data!I123,Data!I137)</f>
        <v>0.95500000000000007</v>
      </c>
      <c r="C96" s="36">
        <f>STDEV(Data!I12,Data!I26,Data!I39,Data!I53,Data!I67,Data!I81,Data!I95,Data!I109,Data!I123,Data!I137)</f>
        <v>0.44744335457748768</v>
      </c>
      <c r="D96" s="36">
        <f>C96/SQRT(10)</f>
        <v>0.14149401243711882</v>
      </c>
      <c r="E96" s="36">
        <f>1.96*D96</f>
        <v>0.2773282643767529</v>
      </c>
    </row>
    <row r="97" spans="1:5" x14ac:dyDescent="0.2">
      <c r="A97" s="37" t="s">
        <v>12</v>
      </c>
      <c r="B97" s="38">
        <f>AVERAGE(Data!I13,Data!I27,Data!I40,Data!I54,Data!I68,Data!I82,Data!I96,Data!I110,Data!I124,Data!I138)</f>
        <v>1.581</v>
      </c>
      <c r="C97" s="38">
        <f>STDEV(Data!I13,Data!I27,Data!I40,Data!I54,Data!I68,Data!I82,Data!I96,Data!I110,Data!I124,Data!I138)</f>
        <v>0.65987288338150552</v>
      </c>
      <c r="D97" s="38">
        <f>C97/SQRT(10)</f>
        <v>0.20867012776682289</v>
      </c>
      <c r="E97" s="38">
        <f>1.96*D97</f>
        <v>0.40899345042297286</v>
      </c>
    </row>
    <row r="98" spans="1:5" x14ac:dyDescent="0.2">
      <c r="B98" s="36"/>
      <c r="C98" s="36"/>
      <c r="D98" s="36"/>
      <c r="E98" s="36"/>
    </row>
    <row r="99" spans="1:5" ht="15.75" x14ac:dyDescent="0.25">
      <c r="A99" s="109" t="s">
        <v>28</v>
      </c>
      <c r="B99" s="110"/>
      <c r="C99" s="110"/>
      <c r="D99" s="110"/>
      <c r="E99" s="110"/>
    </row>
    <row r="100" spans="1:5" s="35" customFormat="1" ht="30" customHeight="1" thickBot="1" x14ac:dyDescent="0.25">
      <c r="A100" s="33" t="s">
        <v>0</v>
      </c>
      <c r="B100" s="34" t="s">
        <v>174</v>
      </c>
      <c r="C100" s="34" t="s">
        <v>20</v>
      </c>
      <c r="D100" s="34" t="s">
        <v>21</v>
      </c>
      <c r="E100" s="34" t="s">
        <v>175</v>
      </c>
    </row>
    <row r="101" spans="1:5" ht="13.5" thickTop="1" x14ac:dyDescent="0.2">
      <c r="A101" s="32" t="s">
        <v>15</v>
      </c>
      <c r="B101" s="36">
        <f>AVERAGE(Data!J3,Data!J17,Data!J30,Data!J44,Data!J58,Data!J72,Data!J86,Data!J100,Data!J114,Data!J128)</f>
        <v>56.98</v>
      </c>
      <c r="C101" s="36">
        <f>STDEV(Data!J3,Data!J17,Data!J30,Data!J44,Data!J58,Data!J72,Data!J86,Data!J100,Data!J114,Data!J128)</f>
        <v>97.584263303282896</v>
      </c>
      <c r="D101" s="36">
        <f>C101/SQRT(10)</f>
        <v>30.858853582796048</v>
      </c>
      <c r="E101" s="36">
        <f t="shared" ref="E101:E106" si="7">1.96*D101</f>
        <v>60.483353022280255</v>
      </c>
    </row>
    <row r="102" spans="1:5" x14ac:dyDescent="0.2">
      <c r="A102" s="32" t="s">
        <v>17</v>
      </c>
      <c r="B102" s="36">
        <f>AVERAGE(Data!J4,Data!J18,Data!J31,Data!J45,Data!J59,Data!J73,Data!J87,Data!J101,Data!J115,Data!J129)</f>
        <v>90.822222222222223</v>
      </c>
      <c r="C102" s="36">
        <f>STDEV(Data!J4,Data!J18,Data!J31,Data!J45,Data!J59,Data!J73,Data!J87,Data!J101,Data!J115,Data!J129)</f>
        <v>180.06061325132836</v>
      </c>
      <c r="D102" s="36">
        <f>C102/SQRT(9)</f>
        <v>60.020204417109454</v>
      </c>
      <c r="E102" s="36">
        <f t="shared" si="7"/>
        <v>117.63960065753453</v>
      </c>
    </row>
    <row r="103" spans="1:5" x14ac:dyDescent="0.2">
      <c r="A103" s="32" t="s">
        <v>14</v>
      </c>
      <c r="B103" s="36">
        <f>AVERAGE(Data!J5,Data!J19,Data!J32,Data!J46,Data!J60,Data!J74,Data!J88,Data!J102,Data!J116,Data!J130)</f>
        <v>45.56</v>
      </c>
      <c r="C103" s="36">
        <f>STDEV(Data!J5,Data!J19,Data!J32,Data!J46,Data!J60,Data!J74,Data!J88,Data!J102,Data!J116,Data!J130)</f>
        <v>40.249422356103445</v>
      </c>
      <c r="D103" s="36">
        <f>C103/SQRT(10)</f>
        <v>12.727984915138766</v>
      </c>
      <c r="E103" s="36">
        <f t="shared" si="7"/>
        <v>24.94685043367198</v>
      </c>
    </row>
    <row r="104" spans="1:5" x14ac:dyDescent="0.2">
      <c r="A104" s="32" t="s">
        <v>13</v>
      </c>
      <c r="B104" s="36">
        <f>AVERAGE(Data!J6,Data!J20,Data!J33,Data!J47,Data!J61,Data!J75,Data!J89,Data!J103,Data!J117,Data!J131)</f>
        <v>40.429999999999993</v>
      </c>
      <c r="C104" s="36">
        <f>STDEV(Data!J6,Data!J20,Data!J33,Data!J47,Data!J61,Data!J75,Data!J89,Data!J103,Data!J117,Data!J131)</f>
        <v>37.281751568294112</v>
      </c>
      <c r="D104" s="36">
        <f>C104/SQRT(10)</f>
        <v>11.789525011636391</v>
      </c>
      <c r="E104" s="36">
        <f t="shared" si="7"/>
        <v>23.107469022807326</v>
      </c>
    </row>
    <row r="105" spans="1:5" x14ac:dyDescent="0.2">
      <c r="A105" s="32" t="s">
        <v>9</v>
      </c>
      <c r="B105" s="36">
        <f>AVERAGE(Data!J7,Data!J21,Data!J34,Data!J48,Data!J62,Data!J76,Data!J90,Data!J104,Data!J118,Data!J132)</f>
        <v>24.04</v>
      </c>
      <c r="C105" s="36">
        <f>STDEV(Data!J7,Data!J21,Data!J34,Data!J48,Data!J62,Data!J76,Data!J90,Data!J104,Data!J118,Data!J132)</f>
        <v>27.65422210079322</v>
      </c>
      <c r="D105" s="36">
        <f>C105/SQRT(10)</f>
        <v>8.7450328758673059</v>
      </c>
      <c r="E105" s="36">
        <f t="shared" si="7"/>
        <v>17.140264436699919</v>
      </c>
    </row>
    <row r="106" spans="1:5" x14ac:dyDescent="0.2">
      <c r="A106" s="32" t="s">
        <v>8</v>
      </c>
      <c r="B106" s="36">
        <f>AVERAGE(Data!J8,Data!J22,Data!J35,Data!J49,Data!J63,Data!J77,Data!J91,Data!J105,Data!J119,Data!J133)</f>
        <v>31.879999999999995</v>
      </c>
      <c r="C106" s="36">
        <f>STDEV(Data!J8,Data!J22,Data!J35,Data!J49,Data!J63,Data!J77,Data!J91,Data!J105,Data!J119,Data!J133)</f>
        <v>48.261159906860456</v>
      </c>
      <c r="D106" s="36">
        <f>C106/SQRT(10)</f>
        <v>15.261518782727867</v>
      </c>
      <c r="E106" s="36">
        <f t="shared" si="7"/>
        <v>29.912576814146618</v>
      </c>
    </row>
    <row r="107" spans="1:5" ht="5.0999999999999996" customHeight="1" x14ac:dyDescent="0.2"/>
    <row r="108" spans="1:5" x14ac:dyDescent="0.2">
      <c r="A108" s="32" t="s">
        <v>16</v>
      </c>
      <c r="B108" s="36">
        <f>AVERAGE(Data!J10,Data!J24,Data!J37,Data!J51,Data!J65,Data!J79,Data!J93,Data!J107,Data!J121,Data!J135)</f>
        <v>20.7</v>
      </c>
      <c r="C108" s="36">
        <f>STDEV(Data!J10,Data!J24,Data!J37,Data!J51,Data!J65,Data!J79,Data!J93,Data!J107,Data!J121,Data!J135)</f>
        <v>41.913058161442294</v>
      </c>
      <c r="D108" s="36">
        <f>C108/SQRT(10)</f>
        <v>13.254072749326692</v>
      </c>
      <c r="E108" s="36">
        <f>1.96*D108</f>
        <v>25.977982588680316</v>
      </c>
    </row>
    <row r="109" spans="1:5" x14ac:dyDescent="0.2">
      <c r="A109" s="32" t="s">
        <v>10</v>
      </c>
      <c r="B109" s="36">
        <f>AVERAGE(Data!J11,Data!J25,Data!J38,Data!J52,Data!J66,Data!J80,Data!J94,Data!J108,Data!J122,Data!J136)</f>
        <v>10.88</v>
      </c>
      <c r="C109" s="36">
        <f>STDEV(Data!J11,Data!J25,Data!J38,Data!J52,Data!J66,Data!J80,Data!J94,Data!J108,Data!J122,Data!J136)</f>
        <v>12.600687811914611</v>
      </c>
      <c r="D109" s="36">
        <f>C109/SQRT(10)</f>
        <v>3.9846873570373549</v>
      </c>
      <c r="E109" s="36">
        <f>1.96*D109</f>
        <v>7.8099872197932152</v>
      </c>
    </row>
    <row r="110" spans="1:5" x14ac:dyDescent="0.2">
      <c r="A110" s="32" t="s">
        <v>11</v>
      </c>
      <c r="B110" s="36">
        <f>AVERAGE(Data!J12,Data!J26,Data!J39,Data!J53,Data!J67,Data!J81,Data!J95,Data!J109,Data!J123,Data!J137)</f>
        <v>15.41</v>
      </c>
      <c r="C110" s="36">
        <f>STDEV(Data!J12,Data!J26,Data!J39,Data!J53,Data!J67,Data!J81,Data!J95,Data!J109,Data!J123,Data!J137)</f>
        <v>14.838572108603387</v>
      </c>
      <c r="D110" s="36">
        <f>C110/SQRT(10)</f>
        <v>4.6923685087834093</v>
      </c>
      <c r="E110" s="36">
        <f>1.96*D110</f>
        <v>9.1970422772154823</v>
      </c>
    </row>
    <row r="111" spans="1:5" x14ac:dyDescent="0.2">
      <c r="A111" s="37" t="s">
        <v>12</v>
      </c>
      <c r="B111" s="38">
        <f>AVERAGE(Data!J13,Data!J27,Data!J40,Data!J54,Data!J68,Data!J82,Data!J96,Data!J110,Data!J124,Data!J138)</f>
        <v>23.6</v>
      </c>
      <c r="C111" s="38">
        <f>STDEV(Data!J13,Data!J27,Data!J40,Data!J54,Data!J68,Data!J82,Data!J96,Data!J110,Data!J124,Data!J138)</f>
        <v>27.806354189884964</v>
      </c>
      <c r="D111" s="38">
        <f>C111/SQRT(10)</f>
        <v>8.7931412665402622</v>
      </c>
      <c r="E111" s="38">
        <f>1.96*D111</f>
        <v>17.234556882418914</v>
      </c>
    </row>
  </sheetData>
  <mergeCells count="8">
    <mergeCell ref="A71:E71"/>
    <mergeCell ref="A85:E85"/>
    <mergeCell ref="A99:E99"/>
    <mergeCell ref="A1:E1"/>
    <mergeCell ref="A15:E15"/>
    <mergeCell ref="A29:E29"/>
    <mergeCell ref="A43:E43"/>
    <mergeCell ref="A57:E57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="120" zoomScaleNormal="120" workbookViewId="0">
      <pane ySplit="1" topLeftCell="A17" activePane="bottomLeft" state="frozen"/>
      <selection pane="bottomLeft" activeCell="A2" sqref="A2"/>
    </sheetView>
  </sheetViews>
  <sheetFormatPr defaultRowHeight="12.75" x14ac:dyDescent="0.2"/>
  <cols>
    <col min="1" max="1" width="19.85546875" bestFit="1" customWidth="1"/>
    <col min="2" max="2" width="27.140625" bestFit="1" customWidth="1"/>
    <col min="3" max="3" width="12.42578125" customWidth="1"/>
    <col min="4" max="4" width="22.7109375" bestFit="1" customWidth="1"/>
    <col min="5" max="5" width="15.28515625" bestFit="1" customWidth="1"/>
    <col min="6" max="6" width="13.42578125" bestFit="1" customWidth="1"/>
    <col min="7" max="7" width="10.140625" bestFit="1" customWidth="1"/>
    <col min="8" max="8" width="20.5703125" customWidth="1"/>
    <col min="9" max="9" width="15.28515625" bestFit="1" customWidth="1"/>
    <col min="10" max="10" width="21.140625" bestFit="1" customWidth="1"/>
  </cols>
  <sheetData>
    <row r="1" spans="1:11" s="10" customFormat="1" ht="39" thickBot="1" x14ac:dyDescent="0.25">
      <c r="A1" s="23" t="s">
        <v>18</v>
      </c>
      <c r="B1" s="23" t="s">
        <v>0</v>
      </c>
      <c r="C1" s="24" t="s">
        <v>129</v>
      </c>
      <c r="D1" s="24" t="s">
        <v>6</v>
      </c>
      <c r="E1" s="25" t="s">
        <v>1</v>
      </c>
      <c r="F1" s="24" t="s">
        <v>2</v>
      </c>
      <c r="G1" s="25" t="s">
        <v>3</v>
      </c>
      <c r="H1" s="26" t="s">
        <v>4</v>
      </c>
      <c r="I1" s="24" t="s">
        <v>5</v>
      </c>
      <c r="J1" s="25" t="s">
        <v>7</v>
      </c>
      <c r="K1" s="23" t="s">
        <v>29</v>
      </c>
    </row>
    <row r="2" spans="1:11" ht="13.5" thickTop="1" x14ac:dyDescent="0.2">
      <c r="A2" s="2">
        <v>40084</v>
      </c>
      <c r="B2" s="1" t="s">
        <v>11</v>
      </c>
      <c r="C2" s="7">
        <v>0</v>
      </c>
      <c r="D2" s="7">
        <v>10.199999999999999</v>
      </c>
      <c r="E2" s="9">
        <v>69.2</v>
      </c>
      <c r="F2" s="7">
        <v>2.99</v>
      </c>
      <c r="G2" s="9">
        <v>6.1</v>
      </c>
      <c r="H2" s="5">
        <v>387</v>
      </c>
      <c r="I2" s="7">
        <v>0.32</v>
      </c>
      <c r="J2" s="9">
        <v>11.8</v>
      </c>
      <c r="K2" s="1" t="s">
        <v>37</v>
      </c>
    </row>
    <row r="3" spans="1:11" x14ac:dyDescent="0.2">
      <c r="A3" s="2">
        <v>40109</v>
      </c>
      <c r="B3" s="1" t="s">
        <v>11</v>
      </c>
      <c r="C3" s="7">
        <v>0</v>
      </c>
      <c r="D3" s="7">
        <v>9.1</v>
      </c>
      <c r="E3" s="9">
        <v>30.6</v>
      </c>
      <c r="F3" s="7">
        <v>25.8</v>
      </c>
      <c r="G3" s="9">
        <v>6.2</v>
      </c>
      <c r="H3" s="5">
        <v>1986</v>
      </c>
      <c r="I3" s="7">
        <v>0.88</v>
      </c>
      <c r="J3" s="9">
        <v>26.2</v>
      </c>
      <c r="K3" s="1" t="s">
        <v>47</v>
      </c>
    </row>
    <row r="4" spans="1:11" x14ac:dyDescent="0.2">
      <c r="A4" s="2">
        <v>40112</v>
      </c>
      <c r="B4" s="1" t="s">
        <v>11</v>
      </c>
      <c r="C4" s="7">
        <v>0.08</v>
      </c>
      <c r="D4" s="7">
        <v>10.199999999999999</v>
      </c>
      <c r="E4" s="9">
        <v>55.9</v>
      </c>
      <c r="F4" s="7">
        <v>23.6</v>
      </c>
      <c r="G4" s="9">
        <v>6.7</v>
      </c>
      <c r="H4" s="5">
        <v>250</v>
      </c>
      <c r="I4" s="7">
        <v>0.4</v>
      </c>
      <c r="J4" s="9">
        <v>47</v>
      </c>
      <c r="K4" s="1" t="s">
        <v>57</v>
      </c>
    </row>
    <row r="5" spans="1:11" x14ac:dyDescent="0.2">
      <c r="A5" s="2">
        <v>40140</v>
      </c>
      <c r="B5" s="1" t="s">
        <v>11</v>
      </c>
      <c r="C5" s="7">
        <v>0</v>
      </c>
      <c r="D5" s="7">
        <v>11</v>
      </c>
      <c r="E5" s="9">
        <v>35.200000000000003</v>
      </c>
      <c r="F5" s="7">
        <v>3.62</v>
      </c>
      <c r="G5" s="9">
        <v>6</v>
      </c>
      <c r="H5" s="5">
        <v>16</v>
      </c>
      <c r="I5" s="7">
        <v>1.29</v>
      </c>
      <c r="J5" s="9">
        <v>3.4</v>
      </c>
      <c r="K5" s="1" t="s">
        <v>67</v>
      </c>
    </row>
    <row r="6" spans="1:11" x14ac:dyDescent="0.2">
      <c r="A6" s="2">
        <v>40162</v>
      </c>
      <c r="B6" s="1" t="s">
        <v>11</v>
      </c>
      <c r="C6" s="7">
        <v>0</v>
      </c>
      <c r="D6" s="7">
        <v>11.4</v>
      </c>
      <c r="E6" s="9">
        <v>33.1</v>
      </c>
      <c r="F6" s="7">
        <v>28.6</v>
      </c>
      <c r="G6" s="9">
        <v>6</v>
      </c>
      <c r="H6" s="5">
        <v>613</v>
      </c>
      <c r="I6" s="7">
        <v>0.57999999999999996</v>
      </c>
      <c r="J6" s="9">
        <v>32</v>
      </c>
      <c r="K6" s="1" t="s">
        <v>77</v>
      </c>
    </row>
    <row r="7" spans="1:11" x14ac:dyDescent="0.2">
      <c r="A7" s="2">
        <v>40203</v>
      </c>
      <c r="B7" s="1" t="s">
        <v>11</v>
      </c>
      <c r="C7" s="7">
        <v>0</v>
      </c>
      <c r="D7" s="7">
        <v>11.2</v>
      </c>
      <c r="E7" s="9">
        <v>40.9</v>
      </c>
      <c r="F7" s="7">
        <v>8.27</v>
      </c>
      <c r="G7" s="9">
        <v>5.8</v>
      </c>
      <c r="H7" s="5">
        <v>20</v>
      </c>
      <c r="I7" s="7">
        <v>1.18</v>
      </c>
      <c r="J7" s="9">
        <v>3.8</v>
      </c>
      <c r="K7" s="1" t="s">
        <v>119</v>
      </c>
    </row>
    <row r="8" spans="1:11" x14ac:dyDescent="0.2">
      <c r="A8" s="2">
        <v>40220</v>
      </c>
      <c r="B8" s="1" t="s">
        <v>11</v>
      </c>
      <c r="C8" s="7">
        <v>0</v>
      </c>
      <c r="D8" s="7">
        <v>11</v>
      </c>
      <c r="E8" s="9">
        <v>41.9</v>
      </c>
      <c r="F8" s="7">
        <v>8.52</v>
      </c>
      <c r="G8" s="9">
        <v>5.9</v>
      </c>
      <c r="H8" s="5">
        <v>26</v>
      </c>
      <c r="I8" s="7">
        <v>1.42</v>
      </c>
      <c r="J8" s="9">
        <v>5</v>
      </c>
      <c r="K8" s="1" t="s">
        <v>93</v>
      </c>
    </row>
    <row r="9" spans="1:11" x14ac:dyDescent="0.2">
      <c r="A9" s="2">
        <v>40259</v>
      </c>
      <c r="B9" s="1" t="s">
        <v>11</v>
      </c>
      <c r="C9" s="7">
        <v>0</v>
      </c>
      <c r="D9" s="7">
        <v>11.1</v>
      </c>
      <c r="E9" s="9">
        <v>192.8</v>
      </c>
      <c r="F9" s="7">
        <v>13.8</v>
      </c>
      <c r="G9" s="9">
        <v>6.7</v>
      </c>
      <c r="H9" s="5">
        <v>42</v>
      </c>
      <c r="I9" s="7">
        <v>0.86</v>
      </c>
      <c r="J9" s="9">
        <v>7.8</v>
      </c>
      <c r="K9" s="1" t="s">
        <v>137</v>
      </c>
    </row>
    <row r="10" spans="1:11" x14ac:dyDescent="0.2">
      <c r="A10" s="2">
        <v>40270</v>
      </c>
      <c r="B10" s="1" t="s">
        <v>11</v>
      </c>
      <c r="C10" s="7">
        <v>0</v>
      </c>
      <c r="D10" s="7">
        <v>9.35</v>
      </c>
      <c r="E10" s="9">
        <v>37.6</v>
      </c>
      <c r="F10" s="7">
        <v>13.8</v>
      </c>
      <c r="G10" s="9">
        <v>6.3</v>
      </c>
      <c r="H10" s="5">
        <v>62</v>
      </c>
      <c r="I10" s="7">
        <v>0.92</v>
      </c>
      <c r="J10" s="9">
        <v>13</v>
      </c>
      <c r="K10" s="1" t="s">
        <v>147</v>
      </c>
    </row>
    <row r="11" spans="1:11" x14ac:dyDescent="0.2">
      <c r="A11" s="12">
        <v>40322</v>
      </c>
      <c r="B11" s="13" t="s">
        <v>11</v>
      </c>
      <c r="C11" s="14">
        <v>0</v>
      </c>
      <c r="D11" s="14">
        <v>10.7</v>
      </c>
      <c r="E11" s="15">
        <v>44.6</v>
      </c>
      <c r="F11" s="14">
        <v>5.79</v>
      </c>
      <c r="G11" s="15">
        <v>6.8</v>
      </c>
      <c r="H11" s="16">
        <v>105</v>
      </c>
      <c r="I11" s="14">
        <v>1.7</v>
      </c>
      <c r="J11" s="15">
        <v>4.0999999999999996</v>
      </c>
      <c r="K11" s="17" t="s">
        <v>157</v>
      </c>
    </row>
    <row r="12" spans="1:11" x14ac:dyDescent="0.2">
      <c r="A12" s="1"/>
      <c r="B12" s="3" t="s">
        <v>125</v>
      </c>
      <c r="C12" s="6">
        <f t="shared" ref="C12:J12" si="0">AVERAGE(C2:C11)</f>
        <v>8.0000000000000002E-3</v>
      </c>
      <c r="D12" s="6">
        <f t="shared" si="0"/>
        <v>10.524999999999999</v>
      </c>
      <c r="E12" s="6">
        <f t="shared" si="0"/>
        <v>58.180000000000007</v>
      </c>
      <c r="F12" s="6">
        <f t="shared" si="0"/>
        <v>13.478999999999999</v>
      </c>
      <c r="G12" s="6">
        <f t="shared" si="0"/>
        <v>6.2499999999999991</v>
      </c>
      <c r="H12" s="6">
        <f t="shared" si="0"/>
        <v>350.7</v>
      </c>
      <c r="I12" s="6">
        <f t="shared" si="0"/>
        <v>0.95500000000000007</v>
      </c>
      <c r="J12" s="6">
        <f t="shared" si="0"/>
        <v>15.41</v>
      </c>
      <c r="K12" s="1"/>
    </row>
    <row r="13" spans="1:11" x14ac:dyDescent="0.2">
      <c r="A13" s="1"/>
      <c r="B13" s="3" t="s">
        <v>126</v>
      </c>
      <c r="C13" s="6">
        <f t="shared" ref="C13:J13" si="1">STDEV(C2:C11)</f>
        <v>2.5298221281347035E-2</v>
      </c>
      <c r="D13" s="6">
        <f t="shared" si="1"/>
        <v>0.79276239960168549</v>
      </c>
      <c r="E13" s="6">
        <f t="shared" si="1"/>
        <v>48.692363079051951</v>
      </c>
      <c r="F13" s="6">
        <f t="shared" si="1"/>
        <v>9.4349085257298047</v>
      </c>
      <c r="G13" s="6">
        <f t="shared" si="1"/>
        <v>0.36285901761795403</v>
      </c>
      <c r="H13" s="6">
        <f t="shared" si="1"/>
        <v>607.38913940460498</v>
      </c>
      <c r="I13" s="6">
        <f t="shared" si="1"/>
        <v>0.44744335457748768</v>
      </c>
      <c r="J13" s="6">
        <f t="shared" si="1"/>
        <v>14.838572108603387</v>
      </c>
      <c r="K13" s="1"/>
    </row>
    <row r="14" spans="1:11" x14ac:dyDescent="0.2">
      <c r="A14" s="1"/>
      <c r="B14" s="1"/>
      <c r="C14" s="7"/>
      <c r="D14" s="7"/>
      <c r="E14" s="9"/>
      <c r="F14" s="7"/>
      <c r="G14" s="9"/>
      <c r="H14" s="5"/>
      <c r="I14" s="7"/>
      <c r="J14" s="9"/>
      <c r="K14" s="1"/>
    </row>
    <row r="15" spans="1:11" x14ac:dyDescent="0.2">
      <c r="A15" s="1"/>
      <c r="B15" s="1"/>
      <c r="C15" s="7"/>
      <c r="D15" s="7"/>
      <c r="E15" s="9"/>
      <c r="F15" s="7"/>
      <c r="G15" s="9"/>
      <c r="H15" s="5"/>
      <c r="I15" s="7"/>
      <c r="J15" s="9"/>
      <c r="K15" s="1"/>
    </row>
  </sheetData>
  <pageMargins left="0.75" right="0.75" top="1" bottom="1" header="0.5" footer="0.5"/>
  <headerFooter alignWithMargins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="85" zoomScaleNormal="85"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19.85546875" bestFit="1" customWidth="1"/>
    <col min="2" max="2" width="27.140625" bestFit="1" customWidth="1"/>
    <col min="3" max="3" width="12.42578125" customWidth="1"/>
    <col min="4" max="4" width="22.7109375" bestFit="1" customWidth="1"/>
    <col min="5" max="5" width="15.28515625" bestFit="1" customWidth="1"/>
    <col min="6" max="6" width="13.42578125" bestFit="1" customWidth="1"/>
    <col min="7" max="7" width="10.140625" bestFit="1" customWidth="1"/>
    <col min="8" max="8" width="20.5703125" customWidth="1"/>
    <col min="9" max="9" width="15.28515625" bestFit="1" customWidth="1"/>
    <col min="10" max="10" width="21.140625" bestFit="1" customWidth="1"/>
  </cols>
  <sheetData>
    <row r="1" spans="1:11" s="10" customFormat="1" ht="39" thickBot="1" x14ac:dyDescent="0.25">
      <c r="A1" s="23" t="s">
        <v>18</v>
      </c>
      <c r="B1" s="23" t="s">
        <v>0</v>
      </c>
      <c r="C1" s="24" t="s">
        <v>129</v>
      </c>
      <c r="D1" s="24" t="s">
        <v>6</v>
      </c>
      <c r="E1" s="25" t="s">
        <v>1</v>
      </c>
      <c r="F1" s="24" t="s">
        <v>2</v>
      </c>
      <c r="G1" s="25" t="s">
        <v>3</v>
      </c>
      <c r="H1" s="26" t="s">
        <v>4</v>
      </c>
      <c r="I1" s="24" t="s">
        <v>5</v>
      </c>
      <c r="J1" s="25" t="s">
        <v>7</v>
      </c>
      <c r="K1" s="23" t="s">
        <v>29</v>
      </c>
    </row>
    <row r="2" spans="1:11" ht="13.5" thickTop="1" x14ac:dyDescent="0.2">
      <c r="A2" s="2">
        <v>40084</v>
      </c>
      <c r="B2" s="1" t="s">
        <v>10</v>
      </c>
      <c r="C2" s="7">
        <v>0</v>
      </c>
      <c r="D2" s="7">
        <v>10.3</v>
      </c>
      <c r="E2" s="9">
        <v>51.1</v>
      </c>
      <c r="F2" s="7">
        <v>4.5599999999999996</v>
      </c>
      <c r="G2" s="9">
        <v>6.1</v>
      </c>
      <c r="H2" s="5">
        <v>276</v>
      </c>
      <c r="I2" s="7">
        <v>0.27</v>
      </c>
      <c r="J2" s="9">
        <v>2.8</v>
      </c>
      <c r="K2" s="1" t="s">
        <v>36</v>
      </c>
    </row>
    <row r="3" spans="1:11" x14ac:dyDescent="0.2">
      <c r="A3" s="2">
        <v>40109</v>
      </c>
      <c r="B3" s="1" t="s">
        <v>10</v>
      </c>
      <c r="C3" s="7">
        <v>0</v>
      </c>
      <c r="D3" s="7">
        <v>8.1999999999999993</v>
      </c>
      <c r="E3" s="9">
        <v>44.8</v>
      </c>
      <c r="F3" s="7">
        <v>22.6</v>
      </c>
      <c r="G3" s="9">
        <v>6.2</v>
      </c>
      <c r="H3" s="5">
        <v>980</v>
      </c>
      <c r="I3" s="7">
        <v>0.54</v>
      </c>
      <c r="J3" s="9">
        <v>41.7</v>
      </c>
      <c r="K3" s="1" t="s">
        <v>46</v>
      </c>
    </row>
    <row r="4" spans="1:11" x14ac:dyDescent="0.2">
      <c r="A4" s="2">
        <v>40112</v>
      </c>
      <c r="B4" s="1" t="s">
        <v>10</v>
      </c>
      <c r="C4" s="7">
        <v>0</v>
      </c>
      <c r="D4" s="7">
        <v>9.92</v>
      </c>
      <c r="E4" s="9">
        <v>45.8</v>
      </c>
      <c r="F4" s="7">
        <v>16.7</v>
      </c>
      <c r="G4" s="9">
        <v>6.6</v>
      </c>
      <c r="H4" s="5">
        <v>1733</v>
      </c>
      <c r="I4" s="7">
        <v>0.33</v>
      </c>
      <c r="J4" s="9">
        <v>23</v>
      </c>
      <c r="K4" s="1" t="s">
        <v>56</v>
      </c>
    </row>
    <row r="5" spans="1:11" x14ac:dyDescent="0.2">
      <c r="A5" s="2">
        <v>40140</v>
      </c>
      <c r="B5" s="1" t="s">
        <v>10</v>
      </c>
      <c r="C5" s="7">
        <v>0</v>
      </c>
      <c r="D5" s="7">
        <v>11.2</v>
      </c>
      <c r="E5" s="9">
        <v>45.7</v>
      </c>
      <c r="F5" s="7">
        <v>3.68</v>
      </c>
      <c r="G5" s="9">
        <v>6.3</v>
      </c>
      <c r="H5" s="5">
        <v>20</v>
      </c>
      <c r="I5" s="7">
        <v>1.29</v>
      </c>
      <c r="J5" s="9">
        <v>1.9</v>
      </c>
      <c r="K5" s="1" t="s">
        <v>66</v>
      </c>
    </row>
    <row r="6" spans="1:11" x14ac:dyDescent="0.2">
      <c r="A6" s="2">
        <v>40162</v>
      </c>
      <c r="B6" s="1" t="s">
        <v>10</v>
      </c>
      <c r="C6" s="7">
        <v>0</v>
      </c>
      <c r="D6" s="7">
        <v>11.3</v>
      </c>
      <c r="E6" s="9">
        <v>34.9</v>
      </c>
      <c r="F6" s="7">
        <v>8.23</v>
      </c>
      <c r="G6" s="9">
        <v>6</v>
      </c>
      <c r="H6" s="5">
        <v>435</v>
      </c>
      <c r="I6" s="7">
        <v>1.01</v>
      </c>
      <c r="J6" s="9">
        <v>10</v>
      </c>
      <c r="K6" s="1" t="s">
        <v>76</v>
      </c>
    </row>
    <row r="7" spans="1:11" x14ac:dyDescent="0.2">
      <c r="A7" s="2">
        <v>40203</v>
      </c>
      <c r="B7" s="1" t="s">
        <v>10</v>
      </c>
      <c r="C7" s="7">
        <v>0</v>
      </c>
      <c r="D7" s="7">
        <v>11</v>
      </c>
      <c r="E7" s="9">
        <v>35.799999999999997</v>
      </c>
      <c r="F7" s="7">
        <v>3.54</v>
      </c>
      <c r="G7" s="9">
        <v>6.1</v>
      </c>
      <c r="H7" s="5">
        <v>17</v>
      </c>
      <c r="I7" s="7">
        <v>1.5</v>
      </c>
      <c r="J7" s="9">
        <v>7.4</v>
      </c>
      <c r="K7" s="1" t="s">
        <v>118</v>
      </c>
    </row>
    <row r="8" spans="1:11" x14ac:dyDescent="0.2">
      <c r="A8" s="2">
        <v>40220</v>
      </c>
      <c r="B8" s="1" t="s">
        <v>10</v>
      </c>
      <c r="C8" s="7">
        <v>0</v>
      </c>
      <c r="D8" s="7">
        <v>15.2</v>
      </c>
      <c r="E8" s="9">
        <v>36.700000000000003</v>
      </c>
      <c r="F8" s="7">
        <v>3.14</v>
      </c>
      <c r="G8" s="9">
        <v>5.9</v>
      </c>
      <c r="H8" s="5">
        <v>1</v>
      </c>
      <c r="I8" s="7">
        <v>1.05</v>
      </c>
      <c r="J8" s="9">
        <v>12</v>
      </c>
      <c r="K8" s="1" t="s">
        <v>103</v>
      </c>
    </row>
    <row r="9" spans="1:11" x14ac:dyDescent="0.2">
      <c r="A9" s="2">
        <v>40259</v>
      </c>
      <c r="B9" s="1" t="s">
        <v>10</v>
      </c>
      <c r="C9" s="7">
        <v>0</v>
      </c>
      <c r="D9" s="7">
        <v>10.8</v>
      </c>
      <c r="E9" s="9">
        <v>168.7</v>
      </c>
      <c r="F9" s="7">
        <v>4.8</v>
      </c>
      <c r="G9" s="9">
        <v>6.8</v>
      </c>
      <c r="H9" s="5">
        <v>5</v>
      </c>
      <c r="I9" s="7">
        <v>1.22</v>
      </c>
      <c r="J9" s="9">
        <v>2.4</v>
      </c>
      <c r="K9" s="1" t="s">
        <v>138</v>
      </c>
    </row>
    <row r="10" spans="1:11" x14ac:dyDescent="0.2">
      <c r="A10" s="2">
        <v>40270</v>
      </c>
      <c r="B10" s="1" t="s">
        <v>10</v>
      </c>
      <c r="C10" s="7">
        <v>0</v>
      </c>
      <c r="D10" s="7">
        <v>10.4</v>
      </c>
      <c r="E10" s="9">
        <v>36.299999999999997</v>
      </c>
      <c r="F10" s="7">
        <v>6</v>
      </c>
      <c r="G10" s="9">
        <v>5.27</v>
      </c>
      <c r="H10" s="5">
        <v>9</v>
      </c>
      <c r="I10" s="7">
        <v>1.45</v>
      </c>
      <c r="J10" s="9">
        <v>3.8</v>
      </c>
      <c r="K10" s="1" t="s">
        <v>148</v>
      </c>
    </row>
    <row r="11" spans="1:11" x14ac:dyDescent="0.2">
      <c r="A11" s="12">
        <v>40322</v>
      </c>
      <c r="B11" s="13" t="s">
        <v>10</v>
      </c>
      <c r="C11" s="14">
        <v>0</v>
      </c>
      <c r="D11" s="14">
        <v>10.199999999999999</v>
      </c>
      <c r="E11" s="15">
        <v>37.1</v>
      </c>
      <c r="F11" s="14">
        <v>5.1100000000000003</v>
      </c>
      <c r="G11" s="15">
        <v>6.6</v>
      </c>
      <c r="H11" s="16">
        <v>83</v>
      </c>
      <c r="I11" s="14">
        <v>1.25</v>
      </c>
      <c r="J11" s="15">
        <v>3.8</v>
      </c>
      <c r="K11" s="17" t="s">
        <v>158</v>
      </c>
    </row>
    <row r="12" spans="1:11" x14ac:dyDescent="0.2">
      <c r="A12" s="1"/>
      <c r="B12" s="3" t="s">
        <v>125</v>
      </c>
      <c r="C12" s="6">
        <f t="shared" ref="C12:J12" si="0">AVERAGE(C2:C11)</f>
        <v>0</v>
      </c>
      <c r="D12" s="6">
        <f t="shared" si="0"/>
        <v>10.852</v>
      </c>
      <c r="E12" s="6">
        <f t="shared" si="0"/>
        <v>53.69</v>
      </c>
      <c r="F12" s="6">
        <f t="shared" si="0"/>
        <v>7.8360000000000003</v>
      </c>
      <c r="G12" s="6">
        <f t="shared" si="0"/>
        <v>6.1869999999999994</v>
      </c>
      <c r="H12" s="6">
        <f t="shared" si="0"/>
        <v>355.9</v>
      </c>
      <c r="I12" s="6">
        <f t="shared" si="0"/>
        <v>0.99099999999999999</v>
      </c>
      <c r="J12" s="6">
        <f t="shared" si="0"/>
        <v>10.88</v>
      </c>
      <c r="K12" s="1"/>
    </row>
    <row r="13" spans="1:11" x14ac:dyDescent="0.2">
      <c r="A13" s="1"/>
      <c r="B13" s="3" t="s">
        <v>126</v>
      </c>
      <c r="C13" s="6">
        <f t="shared" ref="C13:J13" si="1">STDEV(C2:C11)</f>
        <v>0</v>
      </c>
      <c r="D13" s="6">
        <f t="shared" si="1"/>
        <v>1.7665836458480395</v>
      </c>
      <c r="E13" s="6">
        <f t="shared" si="1"/>
        <v>40.795627489011885</v>
      </c>
      <c r="F13" s="6">
        <f t="shared" si="1"/>
        <v>6.5424531586655892</v>
      </c>
      <c r="G13" s="6">
        <f t="shared" si="1"/>
        <v>0.43502362643373238</v>
      </c>
      <c r="H13" s="6">
        <f t="shared" si="1"/>
        <v>574.46853699745816</v>
      </c>
      <c r="I13" s="6">
        <f t="shared" si="1"/>
        <v>0.45248572721505065</v>
      </c>
      <c r="J13" s="6">
        <f t="shared" si="1"/>
        <v>12.600687811914611</v>
      </c>
      <c r="K13" s="1"/>
    </row>
    <row r="14" spans="1:11" x14ac:dyDescent="0.2">
      <c r="A14" s="1"/>
      <c r="B14" s="1"/>
      <c r="C14" s="7"/>
      <c r="D14" s="7"/>
      <c r="E14" s="9"/>
      <c r="F14" s="7"/>
      <c r="G14" s="9"/>
      <c r="H14" s="5"/>
      <c r="I14" s="7"/>
      <c r="J14" s="9"/>
      <c r="K14" s="1"/>
    </row>
    <row r="15" spans="1:11" x14ac:dyDescent="0.2">
      <c r="A15" s="1"/>
      <c r="B15" s="1"/>
      <c r="C15" s="7"/>
      <c r="D15" s="7"/>
      <c r="E15" s="9"/>
      <c r="F15" s="7"/>
      <c r="G15" s="9"/>
      <c r="H15" s="5"/>
      <c r="I15" s="7"/>
      <c r="J15" s="9"/>
      <c r="K15" s="1"/>
    </row>
  </sheetData>
  <pageMargins left="0.75" right="0.75" top="1" bottom="1" header="0.5" footer="0.5"/>
  <headerFooter alignWithMargins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="85" zoomScaleNormal="85"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19.85546875" bestFit="1" customWidth="1"/>
    <col min="2" max="2" width="27.140625" bestFit="1" customWidth="1"/>
    <col min="3" max="3" width="12.42578125" customWidth="1"/>
    <col min="4" max="4" width="22.7109375" bestFit="1" customWidth="1"/>
    <col min="5" max="5" width="15.28515625" bestFit="1" customWidth="1"/>
    <col min="6" max="6" width="13.42578125" bestFit="1" customWidth="1"/>
    <col min="7" max="7" width="10.140625" bestFit="1" customWidth="1"/>
    <col min="8" max="8" width="20.5703125" customWidth="1"/>
    <col min="9" max="9" width="15.28515625" bestFit="1" customWidth="1"/>
    <col min="10" max="10" width="21.140625" bestFit="1" customWidth="1"/>
  </cols>
  <sheetData>
    <row r="1" spans="1:11" s="10" customFormat="1" ht="39" thickBot="1" x14ac:dyDescent="0.25">
      <c r="A1" s="23" t="s">
        <v>18</v>
      </c>
      <c r="B1" s="23" t="s">
        <v>0</v>
      </c>
      <c r="C1" s="24" t="s">
        <v>129</v>
      </c>
      <c r="D1" s="24" t="s">
        <v>6</v>
      </c>
      <c r="E1" s="25" t="s">
        <v>1</v>
      </c>
      <c r="F1" s="24" t="s">
        <v>2</v>
      </c>
      <c r="G1" s="25" t="s">
        <v>3</v>
      </c>
      <c r="H1" s="26" t="s">
        <v>4</v>
      </c>
      <c r="I1" s="24" t="s">
        <v>5</v>
      </c>
      <c r="J1" s="25" t="s">
        <v>7</v>
      </c>
      <c r="K1" s="23" t="s">
        <v>29</v>
      </c>
    </row>
    <row r="2" spans="1:11" ht="13.5" thickTop="1" x14ac:dyDescent="0.2">
      <c r="A2" s="2">
        <v>40084</v>
      </c>
      <c r="B2" s="1" t="s">
        <v>16</v>
      </c>
      <c r="C2" s="7">
        <v>0</v>
      </c>
      <c r="D2" s="7">
        <v>10.6</v>
      </c>
      <c r="E2" s="9">
        <v>45.5</v>
      </c>
      <c r="F2" s="7">
        <v>2.98</v>
      </c>
      <c r="G2" s="9">
        <v>6.1</v>
      </c>
      <c r="H2" s="5">
        <v>73</v>
      </c>
      <c r="I2" s="7">
        <v>0.86</v>
      </c>
      <c r="J2" s="9">
        <v>2.8</v>
      </c>
      <c r="K2" s="1" t="s">
        <v>35</v>
      </c>
    </row>
    <row r="3" spans="1:11" x14ac:dyDescent="0.2">
      <c r="A3" s="2">
        <v>40109</v>
      </c>
      <c r="B3" s="1" t="s">
        <v>16</v>
      </c>
      <c r="C3" s="7">
        <v>0</v>
      </c>
      <c r="D3" s="7">
        <v>8.1999999999999993</v>
      </c>
      <c r="E3" s="9">
        <v>47</v>
      </c>
      <c r="F3" s="7">
        <v>24.6</v>
      </c>
      <c r="G3" s="9">
        <v>6.1</v>
      </c>
      <c r="H3" s="5">
        <v>921</v>
      </c>
      <c r="I3" s="7">
        <v>0.72</v>
      </c>
      <c r="J3" s="9">
        <v>28</v>
      </c>
      <c r="K3" s="1" t="s">
        <v>45</v>
      </c>
    </row>
    <row r="4" spans="1:11" x14ac:dyDescent="0.2">
      <c r="A4" s="2">
        <v>40112</v>
      </c>
      <c r="B4" s="1" t="s">
        <v>16</v>
      </c>
      <c r="C4" s="7">
        <v>0.15</v>
      </c>
      <c r="D4" s="7">
        <v>10.199999999999999</v>
      </c>
      <c r="E4" s="9">
        <v>40.4</v>
      </c>
      <c r="F4" s="7">
        <v>75.599999999999994</v>
      </c>
      <c r="G4" s="9">
        <v>6.5</v>
      </c>
      <c r="H4" s="5">
        <v>5467</v>
      </c>
      <c r="I4" s="7">
        <v>0.36</v>
      </c>
      <c r="J4" s="9">
        <v>138</v>
      </c>
      <c r="K4" s="1" t="s">
        <v>55</v>
      </c>
    </row>
    <row r="5" spans="1:11" x14ac:dyDescent="0.2">
      <c r="A5" s="2">
        <v>40140</v>
      </c>
      <c r="B5" s="1" t="s">
        <v>16</v>
      </c>
      <c r="C5" s="7">
        <v>0</v>
      </c>
      <c r="D5" s="7">
        <v>11.2</v>
      </c>
      <c r="E5" s="9">
        <v>60.4</v>
      </c>
      <c r="F5" s="7">
        <v>4.37</v>
      </c>
      <c r="G5" s="9">
        <v>6.2</v>
      </c>
      <c r="H5" s="5">
        <v>24</v>
      </c>
      <c r="I5" s="7">
        <v>1.8</v>
      </c>
      <c r="J5" s="9">
        <v>2.2000000000000002</v>
      </c>
      <c r="K5" s="1" t="s">
        <v>65</v>
      </c>
    </row>
    <row r="6" spans="1:11" x14ac:dyDescent="0.2">
      <c r="A6" s="2">
        <v>40162</v>
      </c>
      <c r="B6" s="1" t="s">
        <v>16</v>
      </c>
      <c r="C6" s="7">
        <v>0</v>
      </c>
      <c r="D6" s="7">
        <v>11.1</v>
      </c>
      <c r="E6" s="9">
        <v>38.6</v>
      </c>
      <c r="F6" s="7">
        <v>10</v>
      </c>
      <c r="G6" s="9">
        <v>5.9</v>
      </c>
      <c r="H6" s="5">
        <v>326</v>
      </c>
      <c r="I6" s="7">
        <v>0.95</v>
      </c>
      <c r="J6" s="9">
        <v>11</v>
      </c>
      <c r="K6" s="1" t="s">
        <v>75</v>
      </c>
    </row>
    <row r="7" spans="1:11" x14ac:dyDescent="0.2">
      <c r="A7" s="2">
        <v>40203</v>
      </c>
      <c r="B7" s="1" t="s">
        <v>16</v>
      </c>
      <c r="C7" s="7">
        <v>0</v>
      </c>
      <c r="D7" s="7">
        <v>11.2</v>
      </c>
      <c r="E7" s="9">
        <v>35.700000000000003</v>
      </c>
      <c r="F7" s="7">
        <v>4.78</v>
      </c>
      <c r="G7" s="9">
        <v>6.2</v>
      </c>
      <c r="H7" s="5">
        <v>36</v>
      </c>
      <c r="I7" s="7">
        <v>1.1200000000000001</v>
      </c>
      <c r="J7" s="9">
        <v>3</v>
      </c>
      <c r="K7" s="1" t="s">
        <v>117</v>
      </c>
    </row>
    <row r="8" spans="1:11" x14ac:dyDescent="0.2">
      <c r="A8" s="2">
        <v>40220</v>
      </c>
      <c r="B8" s="1" t="s">
        <v>16</v>
      </c>
      <c r="C8" s="7">
        <v>0</v>
      </c>
      <c r="D8" s="7">
        <v>10.8</v>
      </c>
      <c r="E8" s="9">
        <v>36.1</v>
      </c>
      <c r="F8" s="7">
        <v>5.39</v>
      </c>
      <c r="G8" s="9">
        <v>6.2</v>
      </c>
      <c r="H8" s="5">
        <v>15</v>
      </c>
      <c r="I8" s="7">
        <v>2.29</v>
      </c>
      <c r="J8" s="9">
        <v>7</v>
      </c>
      <c r="K8" s="1" t="s">
        <v>107</v>
      </c>
    </row>
    <row r="9" spans="1:11" x14ac:dyDescent="0.2">
      <c r="A9" s="2">
        <v>40259</v>
      </c>
      <c r="B9" s="1" t="s">
        <v>16</v>
      </c>
      <c r="C9" s="7">
        <v>0</v>
      </c>
      <c r="D9" s="7">
        <v>11</v>
      </c>
      <c r="E9" s="9">
        <v>165.5</v>
      </c>
      <c r="F9" s="7">
        <v>6</v>
      </c>
      <c r="G9" s="9">
        <v>7.1</v>
      </c>
      <c r="H9" s="5">
        <v>3</v>
      </c>
      <c r="I9" s="7">
        <v>1.06</v>
      </c>
      <c r="J9" s="9">
        <v>4.8</v>
      </c>
      <c r="K9" s="1" t="s">
        <v>139</v>
      </c>
    </row>
    <row r="10" spans="1:11" x14ac:dyDescent="0.2">
      <c r="A10" s="2">
        <v>40270</v>
      </c>
      <c r="B10" s="1" t="s">
        <v>16</v>
      </c>
      <c r="C10" s="7">
        <v>0</v>
      </c>
      <c r="D10" s="7">
        <v>9.9</v>
      </c>
      <c r="E10" s="9">
        <v>37</v>
      </c>
      <c r="F10" s="7">
        <v>7.36</v>
      </c>
      <c r="G10" s="9">
        <v>6</v>
      </c>
      <c r="H10" s="5">
        <v>33</v>
      </c>
      <c r="I10" s="7">
        <v>1.26</v>
      </c>
      <c r="J10" s="9">
        <v>5.6</v>
      </c>
      <c r="K10" s="1" t="s">
        <v>149</v>
      </c>
    </row>
    <row r="11" spans="1:11" x14ac:dyDescent="0.2">
      <c r="A11" s="12">
        <v>40322</v>
      </c>
      <c r="B11" s="13" t="s">
        <v>16</v>
      </c>
      <c r="C11" s="14">
        <v>0</v>
      </c>
      <c r="D11" s="14">
        <v>10.4</v>
      </c>
      <c r="E11" s="15">
        <v>12.47</v>
      </c>
      <c r="F11" s="14">
        <v>4.5999999999999996</v>
      </c>
      <c r="G11" s="15">
        <v>6.6</v>
      </c>
      <c r="H11" s="16">
        <v>83</v>
      </c>
      <c r="I11" s="14">
        <v>0.83</v>
      </c>
      <c r="J11" s="15">
        <v>4.5999999999999996</v>
      </c>
      <c r="K11" s="17" t="s">
        <v>159</v>
      </c>
    </row>
    <row r="12" spans="1:11" x14ac:dyDescent="0.2">
      <c r="A12" s="1"/>
      <c r="B12" s="3" t="s">
        <v>125</v>
      </c>
      <c r="C12" s="6">
        <f t="shared" ref="C12:J12" si="0">AVERAGE(C2:C11)</f>
        <v>1.4999999999999999E-2</v>
      </c>
      <c r="D12" s="6">
        <f t="shared" si="0"/>
        <v>10.46</v>
      </c>
      <c r="E12" s="6">
        <f t="shared" si="0"/>
        <v>51.867000000000004</v>
      </c>
      <c r="F12" s="6">
        <f t="shared" si="0"/>
        <v>14.568000000000001</v>
      </c>
      <c r="G12" s="6">
        <f t="shared" si="0"/>
        <v>6.2900000000000009</v>
      </c>
      <c r="H12" s="6">
        <f t="shared" si="0"/>
        <v>698.1</v>
      </c>
      <c r="I12" s="6">
        <f t="shared" si="0"/>
        <v>1.1250000000000002</v>
      </c>
      <c r="J12" s="6">
        <f t="shared" si="0"/>
        <v>20.7</v>
      </c>
      <c r="K12" s="1"/>
    </row>
    <row r="13" spans="1:11" x14ac:dyDescent="0.2">
      <c r="A13" s="1"/>
      <c r="B13" s="3" t="s">
        <v>126</v>
      </c>
      <c r="C13" s="6">
        <f t="shared" ref="C13:J13" si="1">STDEV(C2:C11)</f>
        <v>4.7434164902525694E-2</v>
      </c>
      <c r="D13" s="6">
        <f t="shared" si="1"/>
        <v>0.90823393951607467</v>
      </c>
      <c r="E13" s="6">
        <f t="shared" si="1"/>
        <v>41.686827135999032</v>
      </c>
      <c r="F13" s="6">
        <f t="shared" si="1"/>
        <v>22.334480468051581</v>
      </c>
      <c r="G13" s="6">
        <f t="shared" si="1"/>
        <v>0.35418137224371971</v>
      </c>
      <c r="H13" s="6">
        <f t="shared" si="1"/>
        <v>1699.1691727952746</v>
      </c>
      <c r="I13" s="6">
        <f t="shared" si="1"/>
        <v>0.55502252206554614</v>
      </c>
      <c r="J13" s="6">
        <f t="shared" si="1"/>
        <v>41.913058161442294</v>
      </c>
      <c r="K13" s="1"/>
    </row>
    <row r="14" spans="1:11" x14ac:dyDescent="0.2">
      <c r="A14" s="1"/>
      <c r="B14" s="1"/>
      <c r="C14" s="7"/>
      <c r="D14" s="7"/>
      <c r="E14" s="9"/>
      <c r="F14" s="7"/>
      <c r="G14" s="9"/>
      <c r="H14" s="5"/>
      <c r="I14" s="7"/>
      <c r="J14" s="9"/>
      <c r="K14" s="1"/>
    </row>
    <row r="15" spans="1:11" x14ac:dyDescent="0.2">
      <c r="A15" s="1"/>
      <c r="B15" s="1"/>
      <c r="C15" s="7"/>
      <c r="D15" s="7"/>
      <c r="E15" s="9"/>
      <c r="F15" s="7"/>
      <c r="G15" s="9"/>
      <c r="H15" s="5"/>
      <c r="I15" s="7"/>
      <c r="J15" s="9"/>
      <c r="K15" s="1"/>
    </row>
  </sheetData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44"/>
  <sheetViews>
    <sheetView zoomScale="85" zoomScaleNormal="85" workbookViewId="0">
      <pane ySplit="2" topLeftCell="A3" activePane="bottomLeft" state="frozen"/>
      <selection pane="bottomLeft" activeCell="B3" sqref="B3"/>
    </sheetView>
  </sheetViews>
  <sheetFormatPr defaultRowHeight="12.75" x14ac:dyDescent="0.2"/>
  <cols>
    <col min="1" max="1" width="10.28515625" style="43" bestFit="1" customWidth="1"/>
    <col min="2" max="2" width="27" style="43" bestFit="1" customWidth="1"/>
    <col min="3" max="3" width="23.7109375" style="44" bestFit="1" customWidth="1"/>
    <col min="4" max="4" width="10" style="44" bestFit="1" customWidth="1"/>
    <col min="5" max="5" width="17.28515625" style="45" bestFit="1" customWidth="1"/>
    <col min="6" max="6" width="15" style="44" bestFit="1" customWidth="1"/>
    <col min="7" max="7" width="12.5703125" style="45" bestFit="1" customWidth="1"/>
    <col min="8" max="8" width="26.42578125" style="46" bestFit="1" customWidth="1"/>
    <col min="9" max="9" width="21.140625" style="44" bestFit="1" customWidth="1"/>
    <col min="10" max="10" width="11" style="45" bestFit="1" customWidth="1"/>
    <col min="11" max="11" width="13.42578125" style="43" bestFit="1" customWidth="1"/>
    <col min="12" max="12" width="19.85546875" style="47" bestFit="1" customWidth="1"/>
    <col min="13" max="13" width="20.5703125" style="48" bestFit="1" customWidth="1"/>
    <col min="14" max="14" width="20.140625" style="48" bestFit="1" customWidth="1"/>
    <col min="15" max="15" width="15.7109375" style="48" bestFit="1" customWidth="1"/>
    <col min="16" max="16" width="17.42578125" style="48" bestFit="1" customWidth="1"/>
    <col min="17" max="16384" width="9.140625" style="49"/>
  </cols>
  <sheetData>
    <row r="2" spans="1:19" ht="13.5" thickBot="1" x14ac:dyDescent="0.25">
      <c r="A2" s="57" t="s">
        <v>18</v>
      </c>
      <c r="B2" s="57" t="s">
        <v>0</v>
      </c>
      <c r="C2" s="58" t="s">
        <v>129</v>
      </c>
      <c r="D2" s="58" t="s">
        <v>6</v>
      </c>
      <c r="E2" s="59" t="s">
        <v>1</v>
      </c>
      <c r="F2" s="58" t="s">
        <v>2</v>
      </c>
      <c r="G2" s="59" t="s">
        <v>3</v>
      </c>
      <c r="H2" s="60" t="s">
        <v>4</v>
      </c>
      <c r="I2" s="58" t="s">
        <v>5</v>
      </c>
      <c r="J2" s="59" t="s">
        <v>7</v>
      </c>
      <c r="K2" s="57" t="s">
        <v>29</v>
      </c>
    </row>
    <row r="3" spans="1:19" ht="13.5" thickTop="1" x14ac:dyDescent="0.2">
      <c r="A3" s="50">
        <v>40084</v>
      </c>
      <c r="B3" s="43" t="s">
        <v>15</v>
      </c>
      <c r="C3" s="44">
        <v>0</v>
      </c>
      <c r="D3" s="44">
        <v>4.54</v>
      </c>
      <c r="E3" s="45">
        <v>93.3</v>
      </c>
      <c r="F3" s="44">
        <v>13.6</v>
      </c>
      <c r="G3" s="45">
        <v>6.3</v>
      </c>
      <c r="H3" s="46">
        <v>19</v>
      </c>
      <c r="I3" s="44">
        <v>0.92</v>
      </c>
      <c r="J3" s="45">
        <v>11</v>
      </c>
      <c r="K3" s="43" t="s">
        <v>30</v>
      </c>
    </row>
    <row r="4" spans="1:19" x14ac:dyDescent="0.2">
      <c r="A4" s="50">
        <v>40084</v>
      </c>
      <c r="B4" s="43" t="s">
        <v>17</v>
      </c>
      <c r="K4" s="43" t="s">
        <v>123</v>
      </c>
    </row>
    <row r="5" spans="1:19" x14ac:dyDescent="0.2">
      <c r="A5" s="50">
        <v>40084</v>
      </c>
      <c r="B5" s="43" t="s">
        <v>14</v>
      </c>
      <c r="C5" s="44">
        <v>0.33</v>
      </c>
      <c r="D5" s="44">
        <v>9.49</v>
      </c>
      <c r="E5" s="45">
        <v>165.8</v>
      </c>
      <c r="F5" s="44">
        <v>11.4</v>
      </c>
      <c r="G5" s="45">
        <v>6.1</v>
      </c>
      <c r="H5" s="46">
        <v>46</v>
      </c>
      <c r="I5" s="44">
        <v>0.97</v>
      </c>
      <c r="J5" s="45">
        <v>13.8</v>
      </c>
      <c r="K5" s="43" t="s">
        <v>31</v>
      </c>
    </row>
    <row r="6" spans="1:19" x14ac:dyDescent="0.2">
      <c r="A6" s="50">
        <v>40084</v>
      </c>
      <c r="B6" s="43" t="s">
        <v>13</v>
      </c>
      <c r="C6" s="44">
        <v>0</v>
      </c>
      <c r="D6" s="44">
        <v>8</v>
      </c>
      <c r="E6" s="45">
        <v>155.80000000000001</v>
      </c>
      <c r="F6" s="44">
        <v>7.34</v>
      </c>
      <c r="G6" s="45">
        <v>5.9</v>
      </c>
      <c r="H6" s="46">
        <v>365</v>
      </c>
      <c r="I6" s="44">
        <v>0.15</v>
      </c>
      <c r="J6" s="45">
        <v>3.4</v>
      </c>
      <c r="K6" s="43" t="s">
        <v>32</v>
      </c>
    </row>
    <row r="7" spans="1:19" x14ac:dyDescent="0.2">
      <c r="A7" s="50">
        <v>40084</v>
      </c>
      <c r="B7" s="43" t="s">
        <v>9</v>
      </c>
      <c r="C7" s="44">
        <v>0</v>
      </c>
      <c r="D7" s="44">
        <v>7.78</v>
      </c>
      <c r="E7" s="45">
        <v>149.4</v>
      </c>
      <c r="F7" s="44">
        <v>6.16</v>
      </c>
      <c r="G7" s="45">
        <v>6.2</v>
      </c>
      <c r="H7" s="46">
        <v>74</v>
      </c>
      <c r="I7" s="44">
        <v>0.1</v>
      </c>
      <c r="J7" s="45">
        <v>3.2</v>
      </c>
      <c r="K7" s="43" t="s">
        <v>33</v>
      </c>
    </row>
    <row r="8" spans="1:19" x14ac:dyDescent="0.2">
      <c r="A8" s="50">
        <v>40084</v>
      </c>
      <c r="B8" s="43" t="s">
        <v>8</v>
      </c>
      <c r="C8" s="44">
        <v>0.08</v>
      </c>
      <c r="D8" s="44">
        <v>9.15</v>
      </c>
      <c r="E8" s="45">
        <v>155</v>
      </c>
      <c r="F8" s="44">
        <v>5.5</v>
      </c>
      <c r="G8" s="45">
        <v>6.1</v>
      </c>
      <c r="H8" s="46">
        <v>47</v>
      </c>
      <c r="I8" s="44">
        <v>1.06</v>
      </c>
      <c r="J8" s="45">
        <v>2.6</v>
      </c>
      <c r="K8" s="43" t="s">
        <v>34</v>
      </c>
      <c r="S8" s="49" t="s">
        <v>19</v>
      </c>
    </row>
    <row r="9" spans="1:19" s="47" customFormat="1" ht="5.0999999999999996" customHeight="1" x14ac:dyDescent="0.2">
      <c r="A9" s="51"/>
      <c r="B9" s="52"/>
      <c r="C9" s="53"/>
      <c r="D9" s="53"/>
      <c r="E9" s="54"/>
      <c r="F9" s="53"/>
      <c r="G9" s="54"/>
      <c r="H9" s="55"/>
      <c r="I9" s="53"/>
      <c r="J9" s="54"/>
      <c r="K9" s="52"/>
      <c r="M9" s="56"/>
      <c r="N9" s="56"/>
      <c r="O9" s="56"/>
      <c r="P9" s="56"/>
    </row>
    <row r="10" spans="1:19" x14ac:dyDescent="0.2">
      <c r="A10" s="50">
        <v>40084</v>
      </c>
      <c r="B10" s="43" t="s">
        <v>16</v>
      </c>
      <c r="C10" s="44">
        <v>0</v>
      </c>
      <c r="D10" s="44">
        <v>10.6</v>
      </c>
      <c r="E10" s="45">
        <v>45.5</v>
      </c>
      <c r="F10" s="44">
        <v>2.98</v>
      </c>
      <c r="G10" s="45">
        <v>6.1</v>
      </c>
      <c r="H10" s="46">
        <v>73</v>
      </c>
      <c r="I10" s="44">
        <v>0.86</v>
      </c>
      <c r="J10" s="45">
        <v>2.8</v>
      </c>
      <c r="K10" s="43" t="s">
        <v>35</v>
      </c>
      <c r="Q10" s="49" t="s">
        <v>19</v>
      </c>
    </row>
    <row r="11" spans="1:19" x14ac:dyDescent="0.2">
      <c r="A11" s="50">
        <v>40084</v>
      </c>
      <c r="B11" s="43" t="s">
        <v>10</v>
      </c>
      <c r="C11" s="44">
        <v>0</v>
      </c>
      <c r="D11" s="44">
        <v>10.3</v>
      </c>
      <c r="E11" s="45">
        <v>51.1</v>
      </c>
      <c r="F11" s="44">
        <v>4.5599999999999996</v>
      </c>
      <c r="G11" s="45">
        <v>6.1</v>
      </c>
      <c r="H11" s="46">
        <v>276</v>
      </c>
      <c r="I11" s="44">
        <v>0.27</v>
      </c>
      <c r="J11" s="45">
        <v>2.8</v>
      </c>
      <c r="K11" s="43" t="s">
        <v>36</v>
      </c>
    </row>
    <row r="12" spans="1:19" x14ac:dyDescent="0.2">
      <c r="A12" s="50">
        <v>40084</v>
      </c>
      <c r="B12" s="43" t="s">
        <v>11</v>
      </c>
      <c r="C12" s="44">
        <v>0</v>
      </c>
      <c r="D12" s="44">
        <v>10.199999999999999</v>
      </c>
      <c r="E12" s="45">
        <v>69.2</v>
      </c>
      <c r="F12" s="44">
        <v>2.99</v>
      </c>
      <c r="G12" s="45">
        <v>6.1</v>
      </c>
      <c r="H12" s="46">
        <v>387</v>
      </c>
      <c r="I12" s="44">
        <v>0.32</v>
      </c>
      <c r="J12" s="45">
        <v>11.8</v>
      </c>
      <c r="K12" s="43" t="s">
        <v>37</v>
      </c>
    </row>
    <row r="13" spans="1:19" x14ac:dyDescent="0.2">
      <c r="A13" s="61">
        <v>40084</v>
      </c>
      <c r="B13" s="62" t="s">
        <v>12</v>
      </c>
      <c r="C13" s="63">
        <v>0.73</v>
      </c>
      <c r="D13" s="63">
        <v>10.1</v>
      </c>
      <c r="E13" s="64">
        <v>143.1</v>
      </c>
      <c r="F13" s="63">
        <v>4.32</v>
      </c>
      <c r="G13" s="64">
        <v>6.2</v>
      </c>
      <c r="H13" s="65">
        <v>236</v>
      </c>
      <c r="I13" s="63">
        <v>2.81</v>
      </c>
      <c r="J13" s="64">
        <v>2.6</v>
      </c>
      <c r="K13" s="62" t="s">
        <v>38</v>
      </c>
    </row>
    <row r="16" spans="1:19" ht="13.5" thickBot="1" x14ac:dyDescent="0.25">
      <c r="A16" s="57" t="s">
        <v>18</v>
      </c>
      <c r="B16" s="57" t="s">
        <v>0</v>
      </c>
      <c r="C16" s="58" t="s">
        <v>129</v>
      </c>
      <c r="D16" s="58" t="s">
        <v>6</v>
      </c>
      <c r="E16" s="59" t="s">
        <v>1</v>
      </c>
      <c r="F16" s="58" t="s">
        <v>2</v>
      </c>
      <c r="G16" s="59" t="s">
        <v>3</v>
      </c>
      <c r="H16" s="60" t="s">
        <v>4</v>
      </c>
      <c r="I16" s="58" t="s">
        <v>5</v>
      </c>
      <c r="J16" s="59" t="s">
        <v>7</v>
      </c>
      <c r="K16" s="57" t="s">
        <v>29</v>
      </c>
      <c r="Q16" s="49" t="s">
        <v>19</v>
      </c>
    </row>
    <row r="17" spans="1:20" ht="13.5" thickTop="1" x14ac:dyDescent="0.2">
      <c r="A17" s="50">
        <v>40109</v>
      </c>
      <c r="B17" s="43" t="s">
        <v>15</v>
      </c>
      <c r="C17" s="44">
        <v>0</v>
      </c>
      <c r="D17" s="44">
        <v>6.7</v>
      </c>
      <c r="E17" s="45">
        <v>82.7</v>
      </c>
      <c r="F17" s="44">
        <v>85.3</v>
      </c>
      <c r="G17" s="45">
        <v>5.8</v>
      </c>
      <c r="H17" s="46">
        <v>649</v>
      </c>
      <c r="I17" s="44">
        <v>3.61</v>
      </c>
      <c r="J17" s="45">
        <v>24</v>
      </c>
      <c r="K17" s="43" t="s">
        <v>39</v>
      </c>
    </row>
    <row r="18" spans="1:20" x14ac:dyDescent="0.2">
      <c r="A18" s="50">
        <v>40109</v>
      </c>
      <c r="B18" s="43" t="s">
        <v>17</v>
      </c>
      <c r="C18" s="44">
        <v>0.44</v>
      </c>
      <c r="D18" s="44">
        <v>7.9</v>
      </c>
      <c r="E18" s="45">
        <v>59.3</v>
      </c>
      <c r="F18" s="44">
        <v>496</v>
      </c>
      <c r="G18" s="45">
        <v>5.7</v>
      </c>
      <c r="H18" s="46">
        <v>2419</v>
      </c>
      <c r="I18" s="44">
        <v>3.03</v>
      </c>
      <c r="J18" s="45">
        <v>182</v>
      </c>
      <c r="K18" s="43" t="s">
        <v>40</v>
      </c>
    </row>
    <row r="19" spans="1:20" x14ac:dyDescent="0.2">
      <c r="A19" s="50">
        <v>40109</v>
      </c>
      <c r="B19" s="43" t="s">
        <v>14</v>
      </c>
      <c r="C19" s="44">
        <v>0.43</v>
      </c>
      <c r="D19" s="44">
        <v>8.5</v>
      </c>
      <c r="E19" s="45">
        <v>123.6</v>
      </c>
      <c r="F19" s="44">
        <v>155</v>
      </c>
      <c r="G19" s="45">
        <v>6.8</v>
      </c>
      <c r="H19" s="46">
        <v>1553</v>
      </c>
      <c r="I19" s="44">
        <v>1.1499999999999999</v>
      </c>
      <c r="J19" s="45">
        <v>105</v>
      </c>
      <c r="K19" s="43" t="s">
        <v>41</v>
      </c>
      <c r="S19" s="49" t="s">
        <v>19</v>
      </c>
    </row>
    <row r="20" spans="1:20" x14ac:dyDescent="0.2">
      <c r="A20" s="50">
        <v>40109</v>
      </c>
      <c r="B20" s="43" t="s">
        <v>13</v>
      </c>
      <c r="C20" s="44">
        <v>0.14000000000000001</v>
      </c>
      <c r="D20" s="44">
        <v>8</v>
      </c>
      <c r="E20" s="45">
        <v>123.2</v>
      </c>
      <c r="F20" s="44">
        <v>55.6</v>
      </c>
      <c r="G20" s="45">
        <v>6.7</v>
      </c>
      <c r="H20" s="46">
        <v>1986</v>
      </c>
      <c r="I20" s="44">
        <v>0.82</v>
      </c>
      <c r="J20" s="45">
        <v>56</v>
      </c>
      <c r="K20" s="43" t="s">
        <v>42</v>
      </c>
      <c r="R20" s="49" t="s">
        <v>19</v>
      </c>
    </row>
    <row r="21" spans="1:20" x14ac:dyDescent="0.2">
      <c r="A21" s="50">
        <v>40109</v>
      </c>
      <c r="B21" s="43" t="s">
        <v>9</v>
      </c>
      <c r="C21" s="44">
        <v>0.34</v>
      </c>
      <c r="D21" s="44">
        <v>7.2</v>
      </c>
      <c r="E21" s="45">
        <v>97.7</v>
      </c>
      <c r="F21" s="44">
        <v>190</v>
      </c>
      <c r="G21" s="45">
        <v>6.7</v>
      </c>
      <c r="H21" s="46">
        <v>921</v>
      </c>
      <c r="I21" s="44">
        <v>0.72</v>
      </c>
      <c r="J21" s="45">
        <v>81.3</v>
      </c>
      <c r="K21" s="43" t="s">
        <v>43</v>
      </c>
    </row>
    <row r="22" spans="1:20" x14ac:dyDescent="0.2">
      <c r="A22" s="50">
        <v>40109</v>
      </c>
      <c r="B22" s="43" t="s">
        <v>8</v>
      </c>
      <c r="C22" s="44">
        <v>0.28999999999999998</v>
      </c>
      <c r="D22" s="44">
        <v>8.5</v>
      </c>
      <c r="E22" s="45">
        <v>108.9</v>
      </c>
      <c r="F22" s="44">
        <v>39.200000000000003</v>
      </c>
      <c r="G22" s="45">
        <v>6.9</v>
      </c>
      <c r="H22" s="46">
        <v>1733</v>
      </c>
      <c r="I22" s="44">
        <v>1.03</v>
      </c>
      <c r="J22" s="45">
        <v>34</v>
      </c>
      <c r="K22" s="43" t="s">
        <v>44</v>
      </c>
    </row>
    <row r="23" spans="1:20" s="47" customFormat="1" ht="5.0999999999999996" customHeight="1" x14ac:dyDescent="0.2">
      <c r="A23" s="51"/>
      <c r="B23" s="52"/>
      <c r="C23" s="53"/>
      <c r="D23" s="53"/>
      <c r="E23" s="54"/>
      <c r="F23" s="53"/>
      <c r="G23" s="54"/>
      <c r="H23" s="55"/>
      <c r="I23" s="53"/>
      <c r="J23" s="54"/>
      <c r="K23" s="52"/>
      <c r="M23" s="56"/>
      <c r="N23" s="56"/>
      <c r="O23" s="56"/>
      <c r="P23" s="56"/>
      <c r="T23" s="47" t="s">
        <v>19</v>
      </c>
    </row>
    <row r="24" spans="1:20" x14ac:dyDescent="0.2">
      <c r="A24" s="50">
        <v>40109</v>
      </c>
      <c r="B24" s="43" t="s">
        <v>16</v>
      </c>
      <c r="C24" s="44">
        <v>0</v>
      </c>
      <c r="D24" s="44">
        <v>8.1999999999999993</v>
      </c>
      <c r="E24" s="45">
        <v>47</v>
      </c>
      <c r="F24" s="44">
        <v>24.6</v>
      </c>
      <c r="G24" s="45">
        <v>6.1</v>
      </c>
      <c r="H24" s="46">
        <v>921</v>
      </c>
      <c r="I24" s="44">
        <v>0.72</v>
      </c>
      <c r="J24" s="45">
        <v>28</v>
      </c>
      <c r="K24" s="43" t="s">
        <v>45</v>
      </c>
    </row>
    <row r="25" spans="1:20" x14ac:dyDescent="0.2">
      <c r="A25" s="50">
        <v>40109</v>
      </c>
      <c r="B25" s="43" t="s">
        <v>10</v>
      </c>
      <c r="C25" s="44">
        <v>0</v>
      </c>
      <c r="D25" s="44">
        <v>8.1999999999999993</v>
      </c>
      <c r="E25" s="45">
        <v>44.8</v>
      </c>
      <c r="F25" s="44">
        <v>22.6</v>
      </c>
      <c r="G25" s="45">
        <v>6.2</v>
      </c>
      <c r="H25" s="46">
        <v>980</v>
      </c>
      <c r="I25" s="44">
        <v>0.54</v>
      </c>
      <c r="J25" s="45">
        <v>41.7</v>
      </c>
      <c r="K25" s="43" t="s">
        <v>46</v>
      </c>
    </row>
    <row r="26" spans="1:20" x14ac:dyDescent="0.2">
      <c r="A26" s="50">
        <v>40109</v>
      </c>
      <c r="B26" s="43" t="s">
        <v>11</v>
      </c>
      <c r="C26" s="44">
        <v>0</v>
      </c>
      <c r="D26" s="44">
        <v>9.1</v>
      </c>
      <c r="E26" s="45">
        <v>30.6</v>
      </c>
      <c r="F26" s="44">
        <v>25.8</v>
      </c>
      <c r="G26" s="45">
        <v>6.2</v>
      </c>
      <c r="H26" s="46">
        <v>1986</v>
      </c>
      <c r="I26" s="44">
        <v>0.88</v>
      </c>
      <c r="J26" s="45">
        <v>26.2</v>
      </c>
      <c r="K26" s="43" t="s">
        <v>47</v>
      </c>
    </row>
    <row r="27" spans="1:20" x14ac:dyDescent="0.2">
      <c r="A27" s="61">
        <v>40109</v>
      </c>
      <c r="B27" s="62" t="s">
        <v>12</v>
      </c>
      <c r="C27" s="63">
        <v>0.3</v>
      </c>
      <c r="D27" s="63">
        <v>8.9</v>
      </c>
      <c r="E27" s="64">
        <v>66.8</v>
      </c>
      <c r="F27" s="63">
        <v>47.5</v>
      </c>
      <c r="G27" s="64">
        <v>6.5</v>
      </c>
      <c r="H27" s="65">
        <v>1553</v>
      </c>
      <c r="I27" s="63">
        <v>0.9</v>
      </c>
      <c r="J27" s="64">
        <v>70.3</v>
      </c>
      <c r="K27" s="62" t="s">
        <v>48</v>
      </c>
    </row>
    <row r="29" spans="1:20" ht="13.5" thickBot="1" x14ac:dyDescent="0.25">
      <c r="A29" s="57" t="s">
        <v>18</v>
      </c>
      <c r="B29" s="57" t="s">
        <v>0</v>
      </c>
      <c r="C29" s="58" t="s">
        <v>129</v>
      </c>
      <c r="D29" s="58" t="s">
        <v>6</v>
      </c>
      <c r="E29" s="59" t="s">
        <v>1</v>
      </c>
      <c r="F29" s="58" t="s">
        <v>2</v>
      </c>
      <c r="G29" s="59" t="s">
        <v>3</v>
      </c>
      <c r="H29" s="60" t="s">
        <v>4</v>
      </c>
      <c r="I29" s="58" t="s">
        <v>5</v>
      </c>
      <c r="J29" s="59" t="s">
        <v>7</v>
      </c>
      <c r="K29" s="57" t="s">
        <v>29</v>
      </c>
    </row>
    <row r="30" spans="1:20" ht="13.5" thickTop="1" x14ac:dyDescent="0.2">
      <c r="A30" s="50">
        <v>40112</v>
      </c>
      <c r="B30" s="43" t="s">
        <v>15</v>
      </c>
      <c r="C30" s="44">
        <v>0</v>
      </c>
      <c r="D30" s="44">
        <v>7.84</v>
      </c>
      <c r="E30" s="45">
        <v>58.4</v>
      </c>
      <c r="F30" s="44">
        <v>43.6</v>
      </c>
      <c r="G30" s="45">
        <v>6.1</v>
      </c>
      <c r="H30" s="46">
        <v>142</v>
      </c>
      <c r="I30" s="44">
        <v>1.1599999999999999</v>
      </c>
      <c r="J30" s="45">
        <v>9</v>
      </c>
      <c r="K30" s="43" t="s">
        <v>49</v>
      </c>
    </row>
    <row r="31" spans="1:20" x14ac:dyDescent="0.2">
      <c r="A31" s="50">
        <v>40112</v>
      </c>
      <c r="B31" s="43" t="s">
        <v>17</v>
      </c>
      <c r="C31" s="44">
        <v>3.62</v>
      </c>
      <c r="D31" s="44">
        <v>8.73</v>
      </c>
      <c r="E31" s="45">
        <v>49.2</v>
      </c>
      <c r="F31" s="44">
        <v>1000</v>
      </c>
      <c r="G31" s="45">
        <v>5.7</v>
      </c>
      <c r="H31" s="46">
        <v>11636</v>
      </c>
      <c r="I31" s="44">
        <v>2.27</v>
      </c>
      <c r="J31" s="45">
        <v>545</v>
      </c>
      <c r="K31" s="43" t="s">
        <v>50</v>
      </c>
    </row>
    <row r="32" spans="1:20" x14ac:dyDescent="0.2">
      <c r="A32" s="50">
        <v>40112</v>
      </c>
      <c r="B32" s="43" t="s">
        <v>14</v>
      </c>
      <c r="C32" s="44">
        <v>0.42</v>
      </c>
      <c r="D32" s="44">
        <v>9.5399999999999991</v>
      </c>
      <c r="E32" s="45">
        <v>72.7</v>
      </c>
      <c r="F32" s="44">
        <v>207</v>
      </c>
      <c r="G32" s="45">
        <v>6.7</v>
      </c>
      <c r="H32" s="46">
        <v>529</v>
      </c>
      <c r="I32" s="44">
        <v>0.95</v>
      </c>
      <c r="J32" s="45">
        <v>104</v>
      </c>
      <c r="K32" s="43" t="s">
        <v>51</v>
      </c>
    </row>
    <row r="33" spans="1:16" x14ac:dyDescent="0.2">
      <c r="A33" s="50">
        <v>40112</v>
      </c>
      <c r="B33" s="43" t="s">
        <v>13</v>
      </c>
      <c r="C33" s="44">
        <v>0.18</v>
      </c>
      <c r="D33" s="44">
        <v>8.48</v>
      </c>
      <c r="E33" s="45">
        <v>127.3</v>
      </c>
      <c r="F33" s="44">
        <v>93.4</v>
      </c>
      <c r="G33" s="45">
        <v>7.1</v>
      </c>
      <c r="H33" s="46">
        <v>178</v>
      </c>
      <c r="I33" s="44">
        <v>0.96</v>
      </c>
      <c r="J33" s="45">
        <v>32.299999999999997</v>
      </c>
      <c r="K33" s="43" t="s">
        <v>52</v>
      </c>
    </row>
    <row r="34" spans="1:16" x14ac:dyDescent="0.2">
      <c r="A34" s="50">
        <v>40112</v>
      </c>
      <c r="B34" s="43" t="s">
        <v>9</v>
      </c>
      <c r="C34" s="44">
        <v>0.12</v>
      </c>
      <c r="D34" s="44">
        <v>7.97</v>
      </c>
      <c r="E34" s="45">
        <v>116.7</v>
      </c>
      <c r="F34" s="44">
        <v>6.9</v>
      </c>
      <c r="G34" s="45">
        <v>6.9</v>
      </c>
      <c r="H34" s="46">
        <v>1046</v>
      </c>
      <c r="I34" s="44">
        <v>0.98</v>
      </c>
      <c r="J34" s="45">
        <v>24.3</v>
      </c>
      <c r="K34" s="43" t="s">
        <v>53</v>
      </c>
    </row>
    <row r="35" spans="1:16" x14ac:dyDescent="0.2">
      <c r="A35" s="50">
        <v>40112</v>
      </c>
      <c r="B35" s="43" t="s">
        <v>8</v>
      </c>
      <c r="C35" s="44">
        <v>0.47</v>
      </c>
      <c r="D35" s="44">
        <v>9</v>
      </c>
      <c r="E35" s="45">
        <v>75.2</v>
      </c>
      <c r="F35" s="44">
        <v>114</v>
      </c>
      <c r="G35" s="45">
        <v>6.9</v>
      </c>
      <c r="H35" s="46">
        <v>2419</v>
      </c>
      <c r="I35" s="44">
        <v>0.8</v>
      </c>
      <c r="J35" s="45">
        <v>159</v>
      </c>
      <c r="K35" s="43" t="s">
        <v>54</v>
      </c>
    </row>
    <row r="36" spans="1:16" s="47" customFormat="1" ht="5.0999999999999996" customHeight="1" x14ac:dyDescent="0.2">
      <c r="A36" s="51"/>
      <c r="B36" s="52"/>
      <c r="C36" s="53"/>
      <c r="D36" s="53"/>
      <c r="E36" s="54"/>
      <c r="F36" s="53"/>
      <c r="G36" s="54"/>
      <c r="H36" s="55"/>
      <c r="I36" s="53"/>
      <c r="J36" s="54"/>
      <c r="K36" s="52"/>
      <c r="M36" s="56"/>
      <c r="N36" s="56"/>
      <c r="O36" s="56"/>
      <c r="P36" s="56"/>
    </row>
    <row r="37" spans="1:16" x14ac:dyDescent="0.2">
      <c r="A37" s="50">
        <v>40112</v>
      </c>
      <c r="B37" s="43" t="s">
        <v>16</v>
      </c>
      <c r="C37" s="44">
        <v>0.15</v>
      </c>
      <c r="D37" s="44">
        <v>10.199999999999999</v>
      </c>
      <c r="E37" s="45">
        <v>40.4</v>
      </c>
      <c r="F37" s="44">
        <v>75.599999999999994</v>
      </c>
      <c r="G37" s="45">
        <v>6.5</v>
      </c>
      <c r="H37" s="46">
        <v>5467</v>
      </c>
      <c r="I37" s="44">
        <v>0.36</v>
      </c>
      <c r="J37" s="45">
        <v>138</v>
      </c>
      <c r="K37" s="43" t="s">
        <v>55</v>
      </c>
    </row>
    <row r="38" spans="1:16" x14ac:dyDescent="0.2">
      <c r="A38" s="50">
        <v>40112</v>
      </c>
      <c r="B38" s="43" t="s">
        <v>10</v>
      </c>
      <c r="C38" s="44">
        <v>0</v>
      </c>
      <c r="D38" s="44">
        <v>9.92</v>
      </c>
      <c r="E38" s="45">
        <v>45.8</v>
      </c>
      <c r="F38" s="44">
        <v>16.7</v>
      </c>
      <c r="G38" s="45">
        <v>6.6</v>
      </c>
      <c r="H38" s="46">
        <v>1733</v>
      </c>
      <c r="I38" s="44">
        <v>0.33</v>
      </c>
      <c r="J38" s="45">
        <v>23</v>
      </c>
      <c r="K38" s="43" t="s">
        <v>56</v>
      </c>
    </row>
    <row r="39" spans="1:16" x14ac:dyDescent="0.2">
      <c r="A39" s="50">
        <v>40112</v>
      </c>
      <c r="B39" s="43" t="s">
        <v>11</v>
      </c>
      <c r="C39" s="44">
        <v>0.08</v>
      </c>
      <c r="D39" s="44">
        <v>10.199999999999999</v>
      </c>
      <c r="E39" s="45">
        <v>55.9</v>
      </c>
      <c r="F39" s="44">
        <v>23.6</v>
      </c>
      <c r="G39" s="45">
        <v>6.7</v>
      </c>
      <c r="H39" s="46">
        <v>250</v>
      </c>
      <c r="I39" s="44">
        <v>0.4</v>
      </c>
      <c r="J39" s="45">
        <v>47</v>
      </c>
      <c r="K39" s="43" t="s">
        <v>57</v>
      </c>
    </row>
    <row r="40" spans="1:16" x14ac:dyDescent="0.2">
      <c r="A40" s="61">
        <v>40112</v>
      </c>
      <c r="B40" s="62" t="s">
        <v>12</v>
      </c>
      <c r="C40" s="63">
        <v>0.76</v>
      </c>
      <c r="D40" s="63">
        <v>10.199999999999999</v>
      </c>
      <c r="E40" s="64">
        <v>109.7</v>
      </c>
      <c r="F40" s="63">
        <v>51.9</v>
      </c>
      <c r="G40" s="64">
        <v>6.9</v>
      </c>
      <c r="H40" s="65">
        <v>1046</v>
      </c>
      <c r="I40" s="63">
        <v>2.57</v>
      </c>
      <c r="J40" s="64">
        <v>51.3</v>
      </c>
      <c r="K40" s="62" t="s">
        <v>58</v>
      </c>
    </row>
    <row r="43" spans="1:16" ht="13.5" thickBot="1" x14ac:dyDescent="0.25">
      <c r="A43" s="57" t="s">
        <v>18</v>
      </c>
      <c r="B43" s="57" t="s">
        <v>0</v>
      </c>
      <c r="C43" s="58" t="s">
        <v>129</v>
      </c>
      <c r="D43" s="58" t="s">
        <v>6</v>
      </c>
      <c r="E43" s="59" t="s">
        <v>1</v>
      </c>
      <c r="F43" s="58" t="s">
        <v>2</v>
      </c>
      <c r="G43" s="59" t="s">
        <v>3</v>
      </c>
      <c r="H43" s="60" t="s">
        <v>4</v>
      </c>
      <c r="I43" s="58" t="s">
        <v>5</v>
      </c>
      <c r="J43" s="59" t="s">
        <v>7</v>
      </c>
      <c r="K43" s="57" t="s">
        <v>29</v>
      </c>
    </row>
    <row r="44" spans="1:16" ht="13.5" thickTop="1" x14ac:dyDescent="0.2">
      <c r="A44" s="50">
        <v>40140</v>
      </c>
      <c r="B44" s="43" t="s">
        <v>15</v>
      </c>
      <c r="C44" s="44">
        <v>0</v>
      </c>
      <c r="D44" s="44">
        <v>9.5</v>
      </c>
      <c r="E44" s="45">
        <v>70.400000000000006</v>
      </c>
      <c r="F44" s="44">
        <v>11.7</v>
      </c>
      <c r="G44" s="45">
        <v>5.8</v>
      </c>
      <c r="H44" s="46">
        <v>23</v>
      </c>
      <c r="I44" s="44">
        <v>3.91</v>
      </c>
      <c r="J44" s="45">
        <v>2.2000000000000002</v>
      </c>
      <c r="K44" s="43" t="s">
        <v>59</v>
      </c>
    </row>
    <row r="45" spans="1:16" x14ac:dyDescent="0.2">
      <c r="A45" s="50">
        <v>40140</v>
      </c>
      <c r="B45" s="43" t="s">
        <v>17</v>
      </c>
      <c r="C45" s="44">
        <v>0</v>
      </c>
      <c r="D45" s="44">
        <v>9.9</v>
      </c>
      <c r="E45" s="45">
        <v>46.5</v>
      </c>
      <c r="F45" s="44">
        <v>5.13</v>
      </c>
      <c r="G45" s="45">
        <v>5.7</v>
      </c>
      <c r="H45" s="46">
        <v>36</v>
      </c>
      <c r="I45" s="44">
        <v>2.48</v>
      </c>
      <c r="J45" s="45">
        <v>1.4</v>
      </c>
      <c r="K45" s="43" t="s">
        <v>60</v>
      </c>
    </row>
    <row r="46" spans="1:16" x14ac:dyDescent="0.2">
      <c r="A46" s="50">
        <v>40140</v>
      </c>
      <c r="B46" s="43" t="s">
        <v>14</v>
      </c>
      <c r="C46" s="44">
        <v>0.06</v>
      </c>
      <c r="D46" s="44">
        <v>10.8</v>
      </c>
      <c r="E46" s="45">
        <v>73.3</v>
      </c>
      <c r="F46" s="44">
        <v>36.1</v>
      </c>
      <c r="G46" s="45">
        <v>6.1</v>
      </c>
      <c r="H46" s="46">
        <v>43</v>
      </c>
      <c r="I46" s="44">
        <v>3.22</v>
      </c>
      <c r="J46" s="45">
        <v>11</v>
      </c>
      <c r="K46" s="43" t="s">
        <v>61</v>
      </c>
    </row>
    <row r="47" spans="1:16" x14ac:dyDescent="0.2">
      <c r="A47" s="50">
        <v>40140</v>
      </c>
      <c r="B47" s="43" t="s">
        <v>13</v>
      </c>
      <c r="C47" s="44">
        <v>0.06</v>
      </c>
      <c r="D47" s="44">
        <v>10.8</v>
      </c>
      <c r="E47" s="45">
        <v>74.5</v>
      </c>
      <c r="F47" s="44">
        <v>33.299999999999997</v>
      </c>
      <c r="G47" s="45">
        <v>6.2</v>
      </c>
      <c r="H47" s="46">
        <v>40</v>
      </c>
      <c r="I47" s="44">
        <v>2.97</v>
      </c>
      <c r="J47" s="45">
        <v>20.6</v>
      </c>
      <c r="K47" s="43" t="s">
        <v>62</v>
      </c>
    </row>
    <row r="48" spans="1:16" x14ac:dyDescent="0.2">
      <c r="A48" s="50">
        <v>40140</v>
      </c>
      <c r="B48" s="43" t="s">
        <v>9</v>
      </c>
      <c r="C48" s="44">
        <v>0</v>
      </c>
      <c r="D48" s="44">
        <v>10.199999999999999</v>
      </c>
      <c r="E48" s="45">
        <v>67.8</v>
      </c>
      <c r="F48" s="44">
        <v>22.1</v>
      </c>
      <c r="G48" s="45">
        <v>6.5</v>
      </c>
      <c r="H48" s="46">
        <v>345</v>
      </c>
      <c r="I48" s="44">
        <v>2.87</v>
      </c>
      <c r="J48" s="45">
        <v>7.4</v>
      </c>
      <c r="K48" s="43" t="s">
        <v>63</v>
      </c>
    </row>
    <row r="49" spans="1:16" x14ac:dyDescent="0.2">
      <c r="A49" s="50">
        <v>40140</v>
      </c>
      <c r="B49" s="43" t="s">
        <v>8</v>
      </c>
      <c r="C49" s="44">
        <v>0</v>
      </c>
      <c r="D49" s="44">
        <v>10.5</v>
      </c>
      <c r="E49" s="45">
        <v>87.3</v>
      </c>
      <c r="F49" s="44">
        <v>19.399999999999999</v>
      </c>
      <c r="G49" s="45">
        <v>6.8</v>
      </c>
      <c r="H49" s="46">
        <v>96</v>
      </c>
      <c r="I49" s="44">
        <v>3.31</v>
      </c>
      <c r="J49" s="45">
        <v>7.2</v>
      </c>
      <c r="K49" s="43" t="s">
        <v>64</v>
      </c>
    </row>
    <row r="50" spans="1:16" s="47" customFormat="1" ht="5.0999999999999996" customHeight="1" x14ac:dyDescent="0.2">
      <c r="A50" s="51"/>
      <c r="B50" s="52"/>
      <c r="C50" s="53"/>
      <c r="D50" s="53"/>
      <c r="E50" s="54"/>
      <c r="F50" s="53"/>
      <c r="G50" s="54"/>
      <c r="H50" s="55"/>
      <c r="I50" s="53"/>
      <c r="J50" s="54"/>
      <c r="K50" s="52"/>
      <c r="M50" s="56"/>
      <c r="N50" s="56"/>
      <c r="O50" s="56"/>
      <c r="P50" s="56"/>
    </row>
    <row r="51" spans="1:16" x14ac:dyDescent="0.2">
      <c r="A51" s="50">
        <v>40140</v>
      </c>
      <c r="B51" s="43" t="s">
        <v>16</v>
      </c>
      <c r="C51" s="44">
        <v>0</v>
      </c>
      <c r="D51" s="44">
        <v>11.2</v>
      </c>
      <c r="E51" s="45">
        <v>60.4</v>
      </c>
      <c r="F51" s="44">
        <v>4.37</v>
      </c>
      <c r="G51" s="45">
        <v>6.2</v>
      </c>
      <c r="H51" s="46">
        <v>24</v>
      </c>
      <c r="I51" s="44">
        <v>1.8</v>
      </c>
      <c r="J51" s="45">
        <v>2.2000000000000002</v>
      </c>
      <c r="K51" s="43" t="s">
        <v>65</v>
      </c>
    </row>
    <row r="52" spans="1:16" x14ac:dyDescent="0.2">
      <c r="A52" s="50">
        <v>40140</v>
      </c>
      <c r="B52" s="43" t="s">
        <v>10</v>
      </c>
      <c r="C52" s="44">
        <v>0</v>
      </c>
      <c r="D52" s="44">
        <v>11.2</v>
      </c>
      <c r="E52" s="45">
        <v>45.7</v>
      </c>
      <c r="F52" s="44">
        <v>3.68</v>
      </c>
      <c r="G52" s="45">
        <v>6.3</v>
      </c>
      <c r="H52" s="46">
        <v>20</v>
      </c>
      <c r="I52" s="44">
        <v>1.29</v>
      </c>
      <c r="J52" s="45">
        <v>1.9</v>
      </c>
      <c r="K52" s="43" t="s">
        <v>66</v>
      </c>
    </row>
    <row r="53" spans="1:16" x14ac:dyDescent="0.2">
      <c r="A53" s="50">
        <v>40140</v>
      </c>
      <c r="B53" s="43" t="s">
        <v>11</v>
      </c>
      <c r="C53" s="44">
        <v>0</v>
      </c>
      <c r="D53" s="44">
        <v>11</v>
      </c>
      <c r="E53" s="45">
        <v>35.200000000000003</v>
      </c>
      <c r="F53" s="44">
        <v>3.62</v>
      </c>
      <c r="G53" s="45">
        <v>6</v>
      </c>
      <c r="H53" s="46">
        <v>16</v>
      </c>
      <c r="I53" s="44">
        <v>1.29</v>
      </c>
      <c r="J53" s="45">
        <v>3.4</v>
      </c>
      <c r="K53" s="43" t="s">
        <v>67</v>
      </c>
    </row>
    <row r="54" spans="1:16" x14ac:dyDescent="0.2">
      <c r="A54" s="61">
        <v>40140</v>
      </c>
      <c r="B54" s="62" t="s">
        <v>12</v>
      </c>
      <c r="C54" s="63">
        <v>0</v>
      </c>
      <c r="D54" s="63">
        <v>11.2</v>
      </c>
      <c r="E54" s="64">
        <v>37.4</v>
      </c>
      <c r="F54" s="63">
        <v>4.24</v>
      </c>
      <c r="G54" s="64">
        <v>6</v>
      </c>
      <c r="H54" s="65">
        <v>29</v>
      </c>
      <c r="I54" s="63">
        <v>1.04</v>
      </c>
      <c r="J54" s="64">
        <v>3.4</v>
      </c>
      <c r="K54" s="62" t="s">
        <v>68</v>
      </c>
    </row>
    <row r="57" spans="1:16" ht="13.5" thickBot="1" x14ac:dyDescent="0.25">
      <c r="A57" s="57" t="s">
        <v>18</v>
      </c>
      <c r="B57" s="57" t="s">
        <v>0</v>
      </c>
      <c r="C57" s="58" t="s">
        <v>129</v>
      </c>
      <c r="D57" s="58" t="s">
        <v>6</v>
      </c>
      <c r="E57" s="59" t="s">
        <v>1</v>
      </c>
      <c r="F57" s="58" t="s">
        <v>2</v>
      </c>
      <c r="G57" s="59" t="s">
        <v>3</v>
      </c>
      <c r="H57" s="60" t="s">
        <v>4</v>
      </c>
      <c r="I57" s="58" t="s">
        <v>5</v>
      </c>
      <c r="J57" s="59" t="s">
        <v>7</v>
      </c>
      <c r="K57" s="57" t="s">
        <v>29</v>
      </c>
    </row>
    <row r="58" spans="1:16" ht="13.5" thickTop="1" x14ac:dyDescent="0.2">
      <c r="A58" s="50">
        <v>40162</v>
      </c>
      <c r="B58" s="43" t="s">
        <v>15</v>
      </c>
      <c r="C58" s="44">
        <v>0.44</v>
      </c>
      <c r="D58" s="44">
        <v>10.6</v>
      </c>
      <c r="E58" s="45">
        <v>62</v>
      </c>
      <c r="F58" s="44">
        <v>452</v>
      </c>
      <c r="G58" s="45">
        <v>6.1</v>
      </c>
      <c r="H58" s="46">
        <v>683</v>
      </c>
      <c r="I58" s="44">
        <v>2.82</v>
      </c>
      <c r="J58" s="45">
        <v>281</v>
      </c>
      <c r="K58" s="43" t="s">
        <v>69</v>
      </c>
    </row>
    <row r="59" spans="1:16" x14ac:dyDescent="0.2">
      <c r="A59" s="50">
        <v>40162</v>
      </c>
      <c r="B59" s="43" t="s">
        <v>17</v>
      </c>
      <c r="C59" s="44">
        <v>0</v>
      </c>
      <c r="D59" s="44">
        <v>9.9</v>
      </c>
      <c r="E59" s="45">
        <v>46.8</v>
      </c>
      <c r="F59" s="44">
        <v>32</v>
      </c>
      <c r="G59" s="45">
        <v>5.8</v>
      </c>
      <c r="H59" s="46">
        <v>108</v>
      </c>
      <c r="I59" s="44">
        <v>2.13</v>
      </c>
      <c r="J59" s="45">
        <v>27</v>
      </c>
      <c r="K59" s="43" t="s">
        <v>70</v>
      </c>
    </row>
    <row r="60" spans="1:16" x14ac:dyDescent="0.2">
      <c r="A60" s="50">
        <v>40162</v>
      </c>
      <c r="B60" s="43" t="s">
        <v>14</v>
      </c>
      <c r="C60" s="44">
        <v>0.21</v>
      </c>
      <c r="D60" s="44">
        <v>11.3</v>
      </c>
      <c r="E60" s="45">
        <v>74</v>
      </c>
      <c r="F60" s="44">
        <v>109</v>
      </c>
      <c r="G60" s="45">
        <v>6</v>
      </c>
      <c r="H60" s="46">
        <v>1162</v>
      </c>
      <c r="I60" s="44">
        <v>2.79</v>
      </c>
      <c r="J60" s="45">
        <v>81</v>
      </c>
      <c r="K60" s="43" t="s">
        <v>71</v>
      </c>
    </row>
    <row r="61" spans="1:16" x14ac:dyDescent="0.2">
      <c r="A61" s="50">
        <v>40162</v>
      </c>
      <c r="B61" s="43" t="s">
        <v>13</v>
      </c>
      <c r="C61" s="44">
        <v>0.22</v>
      </c>
      <c r="D61" s="44">
        <v>11.3</v>
      </c>
      <c r="E61" s="45">
        <v>73.400000000000006</v>
      </c>
      <c r="F61" s="44">
        <v>99.1</v>
      </c>
      <c r="G61" s="45">
        <v>5.8</v>
      </c>
      <c r="H61" s="46">
        <v>691</v>
      </c>
      <c r="I61" s="44">
        <v>2.38</v>
      </c>
      <c r="J61" s="45">
        <v>103</v>
      </c>
      <c r="K61" s="43" t="s">
        <v>72</v>
      </c>
    </row>
    <row r="62" spans="1:16" x14ac:dyDescent="0.2">
      <c r="A62" s="50">
        <v>40162</v>
      </c>
      <c r="B62" s="43" t="s">
        <v>9</v>
      </c>
      <c r="C62" s="44">
        <v>0.21</v>
      </c>
      <c r="D62" s="44">
        <v>11</v>
      </c>
      <c r="E62" s="45">
        <v>68.3</v>
      </c>
      <c r="F62" s="44">
        <v>100</v>
      </c>
      <c r="G62" s="45">
        <v>6.1</v>
      </c>
      <c r="H62" s="46">
        <v>766</v>
      </c>
      <c r="I62" s="44">
        <v>1.85</v>
      </c>
      <c r="J62" s="45">
        <v>66</v>
      </c>
      <c r="K62" s="43" t="s">
        <v>73</v>
      </c>
    </row>
    <row r="63" spans="1:16" x14ac:dyDescent="0.2">
      <c r="A63" s="50">
        <v>40162</v>
      </c>
      <c r="B63" s="43" t="s">
        <v>8</v>
      </c>
      <c r="C63" s="44">
        <v>0.21</v>
      </c>
      <c r="D63" s="44">
        <v>11.5</v>
      </c>
      <c r="E63" s="45">
        <v>60.4</v>
      </c>
      <c r="F63" s="44">
        <v>61.1</v>
      </c>
      <c r="G63" s="45">
        <v>6.7</v>
      </c>
      <c r="H63" s="46">
        <v>933</v>
      </c>
      <c r="I63" s="44">
        <v>1.87</v>
      </c>
      <c r="J63" s="45">
        <v>63</v>
      </c>
      <c r="K63" s="43" t="s">
        <v>74</v>
      </c>
    </row>
    <row r="64" spans="1:16" s="47" customFormat="1" ht="5.0999999999999996" customHeight="1" x14ac:dyDescent="0.2">
      <c r="A64" s="51"/>
      <c r="B64" s="52"/>
      <c r="C64" s="53"/>
      <c r="D64" s="53"/>
      <c r="E64" s="54"/>
      <c r="F64" s="53"/>
      <c r="G64" s="54"/>
      <c r="H64" s="55"/>
      <c r="I64" s="53"/>
      <c r="J64" s="54"/>
      <c r="K64" s="52"/>
      <c r="M64" s="56"/>
      <c r="N64" s="56"/>
      <c r="O64" s="56"/>
      <c r="P64" s="56"/>
    </row>
    <row r="65" spans="1:16" x14ac:dyDescent="0.2">
      <c r="A65" s="50">
        <v>40162</v>
      </c>
      <c r="B65" s="43" t="s">
        <v>16</v>
      </c>
      <c r="C65" s="44">
        <v>0</v>
      </c>
      <c r="D65" s="44">
        <v>11.1</v>
      </c>
      <c r="E65" s="45">
        <v>38.6</v>
      </c>
      <c r="F65" s="44">
        <v>10</v>
      </c>
      <c r="G65" s="45">
        <v>5.9</v>
      </c>
      <c r="H65" s="46">
        <v>326</v>
      </c>
      <c r="I65" s="44">
        <v>0.95</v>
      </c>
      <c r="J65" s="45">
        <v>11</v>
      </c>
      <c r="K65" s="43" t="s">
        <v>75</v>
      </c>
    </row>
    <row r="66" spans="1:16" x14ac:dyDescent="0.2">
      <c r="A66" s="50">
        <v>40162</v>
      </c>
      <c r="B66" s="43" t="s">
        <v>10</v>
      </c>
      <c r="C66" s="44">
        <v>0</v>
      </c>
      <c r="D66" s="44">
        <v>11.3</v>
      </c>
      <c r="E66" s="45">
        <v>34.9</v>
      </c>
      <c r="F66" s="44">
        <v>8.23</v>
      </c>
      <c r="G66" s="45">
        <v>6</v>
      </c>
      <c r="H66" s="46">
        <v>435</v>
      </c>
      <c r="I66" s="44">
        <v>1.01</v>
      </c>
      <c r="J66" s="45">
        <v>10</v>
      </c>
      <c r="K66" s="43" t="s">
        <v>76</v>
      </c>
    </row>
    <row r="67" spans="1:16" x14ac:dyDescent="0.2">
      <c r="A67" s="50">
        <v>40162</v>
      </c>
      <c r="B67" s="43" t="s">
        <v>11</v>
      </c>
      <c r="C67" s="44">
        <v>0</v>
      </c>
      <c r="D67" s="44">
        <v>11.4</v>
      </c>
      <c r="E67" s="45">
        <v>33.1</v>
      </c>
      <c r="F67" s="44">
        <v>28.6</v>
      </c>
      <c r="G67" s="45">
        <v>6</v>
      </c>
      <c r="H67" s="46">
        <v>613</v>
      </c>
      <c r="I67" s="44">
        <v>0.57999999999999996</v>
      </c>
      <c r="J67" s="45">
        <v>32</v>
      </c>
      <c r="K67" s="43" t="s">
        <v>77</v>
      </c>
    </row>
    <row r="68" spans="1:16" x14ac:dyDescent="0.2">
      <c r="A68" s="61">
        <v>40162</v>
      </c>
      <c r="B68" s="62" t="s">
        <v>12</v>
      </c>
      <c r="C68" s="63">
        <v>0.22</v>
      </c>
      <c r="D68" s="63">
        <v>12</v>
      </c>
      <c r="E68" s="64">
        <v>55.2</v>
      </c>
      <c r="F68" s="63">
        <v>46.2</v>
      </c>
      <c r="G68" s="64">
        <v>6.2</v>
      </c>
      <c r="H68" s="65">
        <v>921</v>
      </c>
      <c r="I68" s="63">
        <v>0.93</v>
      </c>
      <c r="J68" s="64">
        <v>65</v>
      </c>
      <c r="K68" s="62" t="s">
        <v>78</v>
      </c>
    </row>
    <row r="71" spans="1:16" ht="13.5" thickBot="1" x14ac:dyDescent="0.25">
      <c r="A71" s="57" t="s">
        <v>18</v>
      </c>
      <c r="B71" s="57" t="s">
        <v>0</v>
      </c>
      <c r="C71" s="58" t="s">
        <v>129</v>
      </c>
      <c r="D71" s="58" t="s">
        <v>6</v>
      </c>
      <c r="E71" s="59" t="s">
        <v>1</v>
      </c>
      <c r="F71" s="58" t="s">
        <v>2</v>
      </c>
      <c r="G71" s="59" t="s">
        <v>3</v>
      </c>
      <c r="H71" s="60" t="s">
        <v>4</v>
      </c>
      <c r="I71" s="58" t="s">
        <v>5</v>
      </c>
      <c r="J71" s="59" t="s">
        <v>7</v>
      </c>
      <c r="K71" s="57" t="s">
        <v>29</v>
      </c>
    </row>
    <row r="72" spans="1:16" ht="13.5" thickTop="1" x14ac:dyDescent="0.2">
      <c r="A72" s="50">
        <v>40203</v>
      </c>
      <c r="B72" s="43" t="s">
        <v>15</v>
      </c>
      <c r="C72" s="44">
        <v>0.05</v>
      </c>
      <c r="D72" s="44">
        <v>10.4</v>
      </c>
      <c r="E72" s="45">
        <v>65.7</v>
      </c>
      <c r="F72" s="44">
        <v>24.5</v>
      </c>
      <c r="G72" s="45">
        <v>5.7</v>
      </c>
      <c r="H72" s="46">
        <v>12</v>
      </c>
      <c r="I72" s="44">
        <v>3.54</v>
      </c>
      <c r="J72" s="45">
        <v>17</v>
      </c>
      <c r="K72" s="43" t="s">
        <v>111</v>
      </c>
    </row>
    <row r="73" spans="1:16" x14ac:dyDescent="0.2">
      <c r="A73" s="50">
        <v>40203</v>
      </c>
      <c r="B73" s="43" t="s">
        <v>17</v>
      </c>
      <c r="C73" s="44">
        <v>0</v>
      </c>
      <c r="D73" s="44">
        <v>10.5</v>
      </c>
      <c r="E73" s="45">
        <v>45.1</v>
      </c>
      <c r="F73" s="44">
        <v>12.9</v>
      </c>
      <c r="G73" s="45">
        <v>5.8</v>
      </c>
      <c r="H73" s="46">
        <v>11</v>
      </c>
      <c r="I73" s="44">
        <v>2.4500000000000002</v>
      </c>
      <c r="J73" s="45">
        <v>2.6</v>
      </c>
      <c r="K73" s="43" t="s">
        <v>112</v>
      </c>
    </row>
    <row r="74" spans="1:16" x14ac:dyDescent="0.2">
      <c r="A74" s="50">
        <v>40203</v>
      </c>
      <c r="B74" s="43" t="s">
        <v>14</v>
      </c>
      <c r="C74" s="44">
        <v>0.11</v>
      </c>
      <c r="D74" s="44">
        <v>11.2</v>
      </c>
      <c r="E74" s="45">
        <v>62</v>
      </c>
      <c r="F74" s="44">
        <v>75.900000000000006</v>
      </c>
      <c r="G74" s="45">
        <v>5.8</v>
      </c>
      <c r="H74" s="46">
        <v>49</v>
      </c>
      <c r="I74" s="44">
        <v>2.93</v>
      </c>
      <c r="J74" s="45">
        <v>27</v>
      </c>
      <c r="K74" s="43" t="s">
        <v>113</v>
      </c>
    </row>
    <row r="75" spans="1:16" x14ac:dyDescent="0.2">
      <c r="A75" s="50">
        <v>40203</v>
      </c>
      <c r="B75" s="43" t="s">
        <v>13</v>
      </c>
      <c r="C75" s="44">
        <v>0.14000000000000001</v>
      </c>
      <c r="D75" s="44">
        <v>10.7</v>
      </c>
      <c r="E75" s="45">
        <v>64.099999999999994</v>
      </c>
      <c r="F75" s="44">
        <v>76.7</v>
      </c>
      <c r="G75" s="45">
        <v>6.1</v>
      </c>
      <c r="H75" s="46">
        <v>72</v>
      </c>
      <c r="I75" s="44">
        <v>2.71</v>
      </c>
      <c r="J75" s="45">
        <v>43</v>
      </c>
      <c r="K75" s="43" t="s">
        <v>114</v>
      </c>
    </row>
    <row r="76" spans="1:16" x14ac:dyDescent="0.2">
      <c r="A76" s="50">
        <v>40203</v>
      </c>
      <c r="B76" s="43" t="s">
        <v>9</v>
      </c>
      <c r="C76" s="44">
        <v>0.08</v>
      </c>
      <c r="D76" s="44">
        <v>10.3</v>
      </c>
      <c r="E76" s="45">
        <v>61.1</v>
      </c>
      <c r="F76" s="44">
        <v>50.9</v>
      </c>
      <c r="G76" s="45">
        <v>6</v>
      </c>
      <c r="H76" s="46">
        <v>82</v>
      </c>
      <c r="I76" s="44">
        <v>2.41</v>
      </c>
      <c r="J76" s="45">
        <v>12</v>
      </c>
      <c r="K76" s="43" t="s">
        <v>115</v>
      </c>
    </row>
    <row r="77" spans="1:16" x14ac:dyDescent="0.2">
      <c r="A77" s="50">
        <v>40203</v>
      </c>
      <c r="B77" s="43" t="s">
        <v>8</v>
      </c>
      <c r="C77" s="44">
        <v>0.08</v>
      </c>
      <c r="D77" s="44">
        <v>10.9</v>
      </c>
      <c r="E77" s="45">
        <v>69.7</v>
      </c>
      <c r="F77" s="44">
        <v>44.3</v>
      </c>
      <c r="G77" s="45">
        <v>6.2</v>
      </c>
      <c r="H77" s="46">
        <v>313</v>
      </c>
      <c r="I77" s="44">
        <v>2.68</v>
      </c>
      <c r="J77" s="45">
        <v>15</v>
      </c>
      <c r="K77" s="43" t="s">
        <v>116</v>
      </c>
    </row>
    <row r="78" spans="1:16" s="47" customFormat="1" ht="5.0999999999999996" customHeight="1" x14ac:dyDescent="0.2">
      <c r="A78" s="51"/>
      <c r="B78" s="52"/>
      <c r="C78" s="53"/>
      <c r="D78" s="53"/>
      <c r="E78" s="54"/>
      <c r="F78" s="53"/>
      <c r="G78" s="54"/>
      <c r="H78" s="55"/>
      <c r="I78" s="53"/>
      <c r="J78" s="54"/>
      <c r="K78" s="52"/>
      <c r="M78" s="56"/>
      <c r="N78" s="56"/>
      <c r="O78" s="56"/>
      <c r="P78" s="56"/>
    </row>
    <row r="79" spans="1:16" x14ac:dyDescent="0.2">
      <c r="A79" s="50">
        <v>40203</v>
      </c>
      <c r="B79" s="43" t="s">
        <v>16</v>
      </c>
      <c r="C79" s="44">
        <v>0</v>
      </c>
      <c r="D79" s="44">
        <v>11.2</v>
      </c>
      <c r="E79" s="45">
        <v>35.700000000000003</v>
      </c>
      <c r="F79" s="44">
        <v>4.78</v>
      </c>
      <c r="G79" s="45">
        <v>6.2</v>
      </c>
      <c r="H79" s="46">
        <v>36</v>
      </c>
      <c r="I79" s="44">
        <v>1.1200000000000001</v>
      </c>
      <c r="J79" s="45">
        <v>3</v>
      </c>
      <c r="K79" s="43" t="s">
        <v>117</v>
      </c>
    </row>
    <row r="80" spans="1:16" x14ac:dyDescent="0.2">
      <c r="A80" s="50">
        <v>40203</v>
      </c>
      <c r="B80" s="43" t="s">
        <v>10</v>
      </c>
      <c r="C80" s="44">
        <v>0</v>
      </c>
      <c r="D80" s="44">
        <v>11</v>
      </c>
      <c r="E80" s="45">
        <v>35.799999999999997</v>
      </c>
      <c r="F80" s="44">
        <v>3.54</v>
      </c>
      <c r="G80" s="45">
        <v>6.1</v>
      </c>
      <c r="H80" s="46">
        <v>17</v>
      </c>
      <c r="I80" s="44">
        <v>1.5</v>
      </c>
      <c r="J80" s="45">
        <v>7.4</v>
      </c>
      <c r="K80" s="43" t="s">
        <v>118</v>
      </c>
    </row>
    <row r="81" spans="1:16" x14ac:dyDescent="0.2">
      <c r="A81" s="50">
        <v>40203</v>
      </c>
      <c r="B81" s="43" t="s">
        <v>11</v>
      </c>
      <c r="C81" s="44">
        <v>0</v>
      </c>
      <c r="D81" s="44">
        <v>11.2</v>
      </c>
      <c r="E81" s="45">
        <v>40.9</v>
      </c>
      <c r="F81" s="44">
        <v>8.27</v>
      </c>
      <c r="G81" s="45">
        <v>5.8</v>
      </c>
      <c r="H81" s="46">
        <v>20</v>
      </c>
      <c r="I81" s="44">
        <v>1.18</v>
      </c>
      <c r="J81" s="45">
        <v>3.8</v>
      </c>
      <c r="K81" s="43" t="s">
        <v>119</v>
      </c>
    </row>
    <row r="82" spans="1:16" x14ac:dyDescent="0.2">
      <c r="A82" s="61">
        <v>40203</v>
      </c>
      <c r="B82" s="62" t="s">
        <v>12</v>
      </c>
      <c r="C82" s="63">
        <v>0.08</v>
      </c>
      <c r="D82" s="63">
        <v>11.7</v>
      </c>
      <c r="E82" s="64">
        <v>55.5</v>
      </c>
      <c r="F82" s="63">
        <v>8.0559999999999992</v>
      </c>
      <c r="G82" s="64">
        <v>6.2</v>
      </c>
      <c r="H82" s="65">
        <v>133</v>
      </c>
      <c r="I82" s="63">
        <v>1.76</v>
      </c>
      <c r="J82" s="64">
        <v>4.2</v>
      </c>
      <c r="K82" s="62" t="s">
        <v>120</v>
      </c>
    </row>
    <row r="85" spans="1:16" ht="13.5" thickBot="1" x14ac:dyDescent="0.25">
      <c r="A85" s="57" t="s">
        <v>18</v>
      </c>
      <c r="B85" s="57" t="s">
        <v>0</v>
      </c>
      <c r="C85" s="58" t="s">
        <v>129</v>
      </c>
      <c r="D85" s="58" t="s">
        <v>6</v>
      </c>
      <c r="E85" s="59" t="s">
        <v>1</v>
      </c>
      <c r="F85" s="58" t="s">
        <v>2</v>
      </c>
      <c r="G85" s="59" t="s">
        <v>3</v>
      </c>
      <c r="H85" s="60" t="s">
        <v>4</v>
      </c>
      <c r="I85" s="58" t="s">
        <v>5</v>
      </c>
      <c r="J85" s="59" t="s">
        <v>7</v>
      </c>
      <c r="K85" s="57" t="s">
        <v>29</v>
      </c>
    </row>
    <row r="86" spans="1:16" ht="13.5" thickTop="1" x14ac:dyDescent="0.2">
      <c r="A86" s="50">
        <v>40220</v>
      </c>
      <c r="B86" s="43" t="s">
        <v>15</v>
      </c>
      <c r="C86" s="44">
        <v>7.0000000000000007E-2</v>
      </c>
      <c r="D86" s="44">
        <v>10.199999999999999</v>
      </c>
      <c r="E86" s="45">
        <v>62.8</v>
      </c>
      <c r="F86" s="44">
        <v>38.700000000000003</v>
      </c>
      <c r="G86" s="45">
        <v>5.9</v>
      </c>
      <c r="H86" s="46">
        <v>27</v>
      </c>
      <c r="I86" s="44">
        <v>2.68</v>
      </c>
      <c r="J86" s="45">
        <v>20</v>
      </c>
      <c r="K86" s="43" t="s">
        <v>108</v>
      </c>
    </row>
    <row r="87" spans="1:16" x14ac:dyDescent="0.2">
      <c r="A87" s="50">
        <v>40220</v>
      </c>
      <c r="B87" s="43" t="s">
        <v>17</v>
      </c>
      <c r="C87" s="44">
        <v>0</v>
      </c>
      <c r="D87" s="44">
        <v>10.3</v>
      </c>
      <c r="E87" s="45">
        <v>42.3</v>
      </c>
      <c r="F87" s="44">
        <v>11.4</v>
      </c>
      <c r="G87" s="45">
        <v>5.7</v>
      </c>
      <c r="H87" s="46">
        <v>19</v>
      </c>
      <c r="I87" s="44">
        <v>2.02</v>
      </c>
      <c r="J87" s="45">
        <v>4</v>
      </c>
      <c r="K87" s="43" t="s">
        <v>99</v>
      </c>
    </row>
    <row r="88" spans="1:16" x14ac:dyDescent="0.2">
      <c r="A88" s="50">
        <v>40220</v>
      </c>
      <c r="B88" s="43" t="s">
        <v>14</v>
      </c>
      <c r="C88" s="44">
        <v>0.1</v>
      </c>
      <c r="D88" s="44">
        <v>10.6</v>
      </c>
      <c r="E88" s="45">
        <v>67.8</v>
      </c>
      <c r="F88" s="44">
        <v>88.1</v>
      </c>
      <c r="G88" s="45">
        <v>6.1</v>
      </c>
      <c r="H88" s="46">
        <v>19</v>
      </c>
      <c r="I88" s="44">
        <v>2.85</v>
      </c>
      <c r="J88" s="45">
        <v>23</v>
      </c>
      <c r="K88" s="43" t="s">
        <v>97</v>
      </c>
    </row>
    <row r="89" spans="1:16" x14ac:dyDescent="0.2">
      <c r="A89" s="50">
        <v>40220</v>
      </c>
      <c r="B89" s="43" t="s">
        <v>13</v>
      </c>
      <c r="C89" s="44">
        <v>0.06</v>
      </c>
      <c r="D89" s="44">
        <v>10.199999999999999</v>
      </c>
      <c r="E89" s="45">
        <v>66.5</v>
      </c>
      <c r="F89" s="44">
        <v>50.7</v>
      </c>
      <c r="G89" s="45">
        <v>6</v>
      </c>
      <c r="H89" s="46">
        <v>34</v>
      </c>
      <c r="I89" s="44">
        <v>2.59</v>
      </c>
      <c r="J89" s="45">
        <v>16</v>
      </c>
      <c r="K89" s="43" t="s">
        <v>88</v>
      </c>
    </row>
    <row r="90" spans="1:16" x14ac:dyDescent="0.2">
      <c r="A90" s="50">
        <v>40220</v>
      </c>
      <c r="B90" s="43" t="s">
        <v>9</v>
      </c>
      <c r="C90" s="44">
        <v>0</v>
      </c>
      <c r="D90" s="44">
        <v>9.9</v>
      </c>
      <c r="E90" s="45">
        <v>58.6</v>
      </c>
      <c r="F90" s="44">
        <v>20.100000000000001</v>
      </c>
      <c r="G90" s="45">
        <v>5.9</v>
      </c>
      <c r="H90" s="46">
        <v>24</v>
      </c>
      <c r="I90" s="44">
        <v>2</v>
      </c>
      <c r="J90" s="45">
        <v>6</v>
      </c>
      <c r="K90" s="43" t="s">
        <v>121</v>
      </c>
    </row>
    <row r="91" spans="1:16" x14ac:dyDescent="0.2">
      <c r="A91" s="50">
        <v>40220</v>
      </c>
      <c r="B91" s="43" t="s">
        <v>8</v>
      </c>
      <c r="C91" s="44">
        <v>0.06</v>
      </c>
      <c r="D91" s="44">
        <v>10.199999999999999</v>
      </c>
      <c r="E91" s="45">
        <v>70.2</v>
      </c>
      <c r="F91" s="44">
        <v>21.8</v>
      </c>
      <c r="G91" s="45">
        <v>5.7</v>
      </c>
      <c r="H91" s="46">
        <v>115</v>
      </c>
      <c r="I91" s="44">
        <v>2.34</v>
      </c>
      <c r="J91" s="45">
        <v>10</v>
      </c>
      <c r="K91" s="43" t="s">
        <v>104</v>
      </c>
    </row>
    <row r="92" spans="1:16" s="47" customFormat="1" ht="5.0999999999999996" customHeight="1" x14ac:dyDescent="0.2">
      <c r="A92" s="52"/>
      <c r="B92" s="52"/>
      <c r="C92" s="53"/>
      <c r="D92" s="53"/>
      <c r="E92" s="54"/>
      <c r="F92" s="53"/>
      <c r="G92" s="54"/>
      <c r="H92" s="55"/>
      <c r="I92" s="53"/>
      <c r="J92" s="54"/>
      <c r="K92" s="52"/>
      <c r="M92" s="56"/>
      <c r="N92" s="56"/>
      <c r="O92" s="56"/>
      <c r="P92" s="56"/>
    </row>
    <row r="93" spans="1:16" x14ac:dyDescent="0.2">
      <c r="A93" s="50">
        <v>40220</v>
      </c>
      <c r="B93" s="43" t="s">
        <v>16</v>
      </c>
      <c r="C93" s="44">
        <v>0</v>
      </c>
      <c r="D93" s="44">
        <v>10.8</v>
      </c>
      <c r="E93" s="45">
        <v>36.1</v>
      </c>
      <c r="F93" s="44">
        <v>5.39</v>
      </c>
      <c r="G93" s="45">
        <v>6.2</v>
      </c>
      <c r="H93" s="46">
        <v>15</v>
      </c>
      <c r="I93" s="44">
        <v>2.29</v>
      </c>
      <c r="J93" s="45">
        <v>7</v>
      </c>
      <c r="K93" s="43" t="s">
        <v>107</v>
      </c>
    </row>
    <row r="94" spans="1:16" x14ac:dyDescent="0.2">
      <c r="A94" s="50">
        <v>40220</v>
      </c>
      <c r="B94" s="43" t="s">
        <v>10</v>
      </c>
      <c r="C94" s="44">
        <v>0</v>
      </c>
      <c r="D94" s="44">
        <v>15.2</v>
      </c>
      <c r="E94" s="45">
        <v>36.700000000000003</v>
      </c>
      <c r="F94" s="44">
        <v>3.14</v>
      </c>
      <c r="G94" s="45">
        <v>5.9</v>
      </c>
      <c r="H94" s="46">
        <v>1</v>
      </c>
      <c r="I94" s="44">
        <v>1.05</v>
      </c>
      <c r="J94" s="45">
        <v>12</v>
      </c>
      <c r="K94" s="43" t="s">
        <v>103</v>
      </c>
    </row>
    <row r="95" spans="1:16" x14ac:dyDescent="0.2">
      <c r="A95" s="50">
        <v>40220</v>
      </c>
      <c r="B95" s="43" t="s">
        <v>11</v>
      </c>
      <c r="C95" s="44">
        <v>0</v>
      </c>
      <c r="D95" s="44">
        <v>11</v>
      </c>
      <c r="E95" s="45">
        <v>41.9</v>
      </c>
      <c r="F95" s="44">
        <v>8.52</v>
      </c>
      <c r="G95" s="45">
        <v>5.9</v>
      </c>
      <c r="H95" s="46">
        <v>26</v>
      </c>
      <c r="I95" s="44">
        <v>1.42</v>
      </c>
      <c r="J95" s="45">
        <v>5</v>
      </c>
      <c r="K95" s="43" t="s">
        <v>93</v>
      </c>
    </row>
    <row r="96" spans="1:16" x14ac:dyDescent="0.2">
      <c r="A96" s="61">
        <v>40220</v>
      </c>
      <c r="B96" s="62" t="s">
        <v>12</v>
      </c>
      <c r="C96" s="63">
        <v>0.08</v>
      </c>
      <c r="D96" s="63">
        <v>11</v>
      </c>
      <c r="E96" s="64">
        <v>59.7</v>
      </c>
      <c r="F96" s="63">
        <v>7.29</v>
      </c>
      <c r="G96" s="64">
        <v>6.4</v>
      </c>
      <c r="H96" s="65">
        <v>140</v>
      </c>
      <c r="I96" s="63">
        <v>1.4</v>
      </c>
      <c r="J96" s="64">
        <v>5</v>
      </c>
      <c r="K96" s="62" t="s">
        <v>105</v>
      </c>
    </row>
    <row r="99" spans="1:16" ht="13.5" thickBot="1" x14ac:dyDescent="0.25">
      <c r="A99" s="57" t="s">
        <v>18</v>
      </c>
      <c r="B99" s="57" t="s">
        <v>0</v>
      </c>
      <c r="C99" s="58" t="s">
        <v>129</v>
      </c>
      <c r="D99" s="58" t="s">
        <v>6</v>
      </c>
      <c r="E99" s="59" t="s">
        <v>1</v>
      </c>
      <c r="F99" s="58" t="s">
        <v>2</v>
      </c>
      <c r="G99" s="59" t="s">
        <v>3</v>
      </c>
      <c r="H99" s="60" t="s">
        <v>4</v>
      </c>
      <c r="I99" s="58" t="s">
        <v>5</v>
      </c>
      <c r="J99" s="59" t="s">
        <v>7</v>
      </c>
      <c r="K99" s="57" t="s">
        <v>29</v>
      </c>
    </row>
    <row r="100" spans="1:16" ht="13.5" thickTop="1" x14ac:dyDescent="0.2">
      <c r="A100" s="50">
        <v>40259</v>
      </c>
      <c r="B100" s="43" t="s">
        <v>15</v>
      </c>
      <c r="C100" s="44">
        <v>0</v>
      </c>
      <c r="D100" s="44">
        <v>10.4</v>
      </c>
      <c r="E100" s="45">
        <v>272</v>
      </c>
      <c r="F100" s="44">
        <v>5.82</v>
      </c>
      <c r="G100" s="45">
        <v>6.6</v>
      </c>
      <c r="H100" s="46">
        <v>196</v>
      </c>
      <c r="I100" s="44">
        <v>2.79</v>
      </c>
      <c r="J100" s="45">
        <v>1.6</v>
      </c>
      <c r="K100" s="43" t="s">
        <v>134</v>
      </c>
    </row>
    <row r="101" spans="1:16" x14ac:dyDescent="0.2">
      <c r="A101" s="50">
        <v>40259</v>
      </c>
      <c r="B101" s="43" t="s">
        <v>17</v>
      </c>
      <c r="C101" s="44">
        <v>0</v>
      </c>
      <c r="D101" s="44">
        <v>11</v>
      </c>
      <c r="E101" s="45">
        <v>186.9</v>
      </c>
      <c r="F101" s="44">
        <v>5.6</v>
      </c>
      <c r="G101" s="45">
        <v>6</v>
      </c>
      <c r="H101" s="46">
        <v>47</v>
      </c>
      <c r="I101" s="44">
        <v>1.84</v>
      </c>
      <c r="J101" s="45">
        <v>1.4</v>
      </c>
      <c r="K101" s="43" t="s">
        <v>135</v>
      </c>
    </row>
    <row r="102" spans="1:16" x14ac:dyDescent="0.2">
      <c r="A102" s="50">
        <v>40259</v>
      </c>
      <c r="B102" s="43" t="s">
        <v>14</v>
      </c>
      <c r="C102" s="44">
        <v>0</v>
      </c>
      <c r="D102" s="44">
        <v>10.9</v>
      </c>
      <c r="E102" s="45">
        <v>302</v>
      </c>
      <c r="F102" s="44">
        <v>20.399999999999999</v>
      </c>
      <c r="G102" s="45">
        <v>6.6</v>
      </c>
      <c r="H102" s="46">
        <v>23</v>
      </c>
      <c r="I102" s="44">
        <v>2.29</v>
      </c>
      <c r="J102" s="45">
        <v>7.8</v>
      </c>
      <c r="K102" s="43" t="s">
        <v>133</v>
      </c>
    </row>
    <row r="103" spans="1:16" x14ac:dyDescent="0.2">
      <c r="A103" s="50">
        <v>40259</v>
      </c>
      <c r="B103" s="43" t="s">
        <v>13</v>
      </c>
      <c r="C103" s="44">
        <v>0</v>
      </c>
      <c r="D103" s="44">
        <v>10.5</v>
      </c>
      <c r="E103" s="45">
        <v>554</v>
      </c>
      <c r="F103" s="44">
        <v>16.3</v>
      </c>
      <c r="G103" s="45">
        <v>6.7</v>
      </c>
      <c r="H103" s="46">
        <v>93</v>
      </c>
      <c r="I103" s="44">
        <v>1.86</v>
      </c>
      <c r="J103" s="45">
        <v>11</v>
      </c>
      <c r="K103" s="43" t="s">
        <v>132</v>
      </c>
    </row>
    <row r="104" spans="1:16" x14ac:dyDescent="0.2">
      <c r="A104" s="50">
        <v>40259</v>
      </c>
      <c r="B104" s="43" t="s">
        <v>9</v>
      </c>
      <c r="C104" s="44">
        <v>0</v>
      </c>
      <c r="D104" s="44">
        <v>10.6</v>
      </c>
      <c r="E104" s="45">
        <v>277</v>
      </c>
      <c r="F104" s="44">
        <v>10.8</v>
      </c>
      <c r="G104" s="45">
        <v>6.6</v>
      </c>
      <c r="H104" s="46">
        <v>50</v>
      </c>
      <c r="I104" s="44">
        <v>1.56</v>
      </c>
      <c r="J104" s="45">
        <v>5</v>
      </c>
      <c r="K104" s="43" t="s">
        <v>131</v>
      </c>
    </row>
    <row r="105" spans="1:16" x14ac:dyDescent="0.2">
      <c r="A105" s="50">
        <v>40259</v>
      </c>
      <c r="B105" s="43" t="s">
        <v>8</v>
      </c>
      <c r="C105" s="44">
        <v>0</v>
      </c>
      <c r="D105" s="44">
        <v>10.9</v>
      </c>
      <c r="E105" s="45">
        <v>413</v>
      </c>
      <c r="F105" s="44">
        <v>9.8000000000000007</v>
      </c>
      <c r="G105" s="45">
        <v>6.4</v>
      </c>
      <c r="H105" s="46">
        <v>59</v>
      </c>
      <c r="I105" s="44">
        <v>1.83</v>
      </c>
      <c r="J105" s="45">
        <v>4</v>
      </c>
      <c r="K105" s="43" t="s">
        <v>130</v>
      </c>
    </row>
    <row r="106" spans="1:16" s="47" customFormat="1" ht="5.0999999999999996" customHeight="1" x14ac:dyDescent="0.2">
      <c r="A106" s="52"/>
      <c r="B106" s="52"/>
      <c r="C106" s="53"/>
      <c r="D106" s="53"/>
      <c r="E106" s="54"/>
      <c r="F106" s="53"/>
      <c r="G106" s="54"/>
      <c r="H106" s="55"/>
      <c r="I106" s="53"/>
      <c r="J106" s="54"/>
      <c r="K106" s="52"/>
      <c r="M106" s="56"/>
      <c r="N106" s="56"/>
      <c r="O106" s="56"/>
      <c r="P106" s="56"/>
    </row>
    <row r="107" spans="1:16" x14ac:dyDescent="0.2">
      <c r="A107" s="50">
        <v>40259</v>
      </c>
      <c r="B107" s="43" t="s">
        <v>16</v>
      </c>
      <c r="C107" s="44">
        <v>0</v>
      </c>
      <c r="D107" s="44">
        <v>11</v>
      </c>
      <c r="E107" s="45">
        <v>165.5</v>
      </c>
      <c r="F107" s="44">
        <v>6</v>
      </c>
      <c r="G107" s="45">
        <v>7.1</v>
      </c>
      <c r="H107" s="46">
        <v>3</v>
      </c>
      <c r="I107" s="44">
        <v>1.06</v>
      </c>
      <c r="J107" s="45">
        <v>4.8</v>
      </c>
      <c r="K107" s="43" t="s">
        <v>139</v>
      </c>
    </row>
    <row r="108" spans="1:16" x14ac:dyDescent="0.2">
      <c r="A108" s="50">
        <v>40259</v>
      </c>
      <c r="B108" s="43" t="s">
        <v>10</v>
      </c>
      <c r="C108" s="44">
        <v>0</v>
      </c>
      <c r="D108" s="44">
        <v>10.8</v>
      </c>
      <c r="E108" s="45">
        <v>168.7</v>
      </c>
      <c r="F108" s="44">
        <v>4.8</v>
      </c>
      <c r="G108" s="45">
        <v>6.8</v>
      </c>
      <c r="H108" s="46">
        <v>5</v>
      </c>
      <c r="I108" s="44">
        <v>1.22</v>
      </c>
      <c r="J108" s="45">
        <v>2.4</v>
      </c>
      <c r="K108" s="43" t="s">
        <v>138</v>
      </c>
    </row>
    <row r="109" spans="1:16" x14ac:dyDescent="0.2">
      <c r="A109" s="50">
        <v>40259</v>
      </c>
      <c r="B109" s="43" t="s">
        <v>11</v>
      </c>
      <c r="C109" s="44">
        <v>0</v>
      </c>
      <c r="D109" s="44">
        <v>11.1</v>
      </c>
      <c r="E109" s="45">
        <v>192.8</v>
      </c>
      <c r="F109" s="44">
        <v>13.8</v>
      </c>
      <c r="G109" s="45">
        <v>6.7</v>
      </c>
      <c r="H109" s="46">
        <v>42</v>
      </c>
      <c r="I109" s="44">
        <v>0.86</v>
      </c>
      <c r="J109" s="45">
        <v>7.8</v>
      </c>
      <c r="K109" s="43" t="s">
        <v>137</v>
      </c>
    </row>
    <row r="110" spans="1:16" x14ac:dyDescent="0.2">
      <c r="A110" s="61">
        <v>40259</v>
      </c>
      <c r="B110" s="62" t="s">
        <v>12</v>
      </c>
      <c r="C110" s="63">
        <v>0.31</v>
      </c>
      <c r="D110" s="63">
        <v>11.1</v>
      </c>
      <c r="E110" s="64">
        <v>317</v>
      </c>
      <c r="F110" s="63">
        <v>6.7</v>
      </c>
      <c r="G110" s="64">
        <v>6.3</v>
      </c>
      <c r="H110" s="65">
        <v>79</v>
      </c>
      <c r="I110" s="63">
        <v>1.19</v>
      </c>
      <c r="J110" s="64">
        <v>3.8</v>
      </c>
      <c r="K110" s="62" t="s">
        <v>136</v>
      </c>
    </row>
    <row r="113" spans="1:16" ht="13.5" thickBot="1" x14ac:dyDescent="0.25">
      <c r="A113" s="57" t="s">
        <v>18</v>
      </c>
      <c r="B113" s="57" t="s">
        <v>0</v>
      </c>
      <c r="C113" s="58" t="s">
        <v>129</v>
      </c>
      <c r="D113" s="58" t="s">
        <v>6</v>
      </c>
      <c r="E113" s="59" t="s">
        <v>1</v>
      </c>
      <c r="F113" s="58" t="s">
        <v>2</v>
      </c>
      <c r="G113" s="59" t="s">
        <v>3</v>
      </c>
      <c r="H113" s="60" t="s">
        <v>4</v>
      </c>
      <c r="I113" s="58" t="s">
        <v>5</v>
      </c>
      <c r="J113" s="59" t="s">
        <v>7</v>
      </c>
      <c r="K113" s="57" t="s">
        <v>29</v>
      </c>
    </row>
    <row r="114" spans="1:16" ht="13.5" thickTop="1" x14ac:dyDescent="0.2">
      <c r="A114" s="50">
        <v>40270</v>
      </c>
      <c r="B114" s="43" t="s">
        <v>15</v>
      </c>
      <c r="C114" s="44">
        <v>0.11</v>
      </c>
      <c r="D114" s="44">
        <v>8.8000000000000007</v>
      </c>
      <c r="E114" s="45">
        <v>61.5</v>
      </c>
      <c r="F114" s="44">
        <v>97</v>
      </c>
      <c r="G114" s="45">
        <v>6.1</v>
      </c>
      <c r="H114" s="46">
        <v>199</v>
      </c>
      <c r="I114" s="44">
        <v>2.77</v>
      </c>
      <c r="J114" s="45">
        <v>194</v>
      </c>
      <c r="K114" s="43" t="s">
        <v>144</v>
      </c>
    </row>
    <row r="115" spans="1:16" x14ac:dyDescent="0.2">
      <c r="A115" s="50">
        <v>40270</v>
      </c>
      <c r="B115" s="43" t="s">
        <v>17</v>
      </c>
      <c r="C115" s="44">
        <v>0.1</v>
      </c>
      <c r="D115" s="44">
        <v>10</v>
      </c>
      <c r="E115" s="45">
        <v>41.7</v>
      </c>
      <c r="F115" s="44">
        <v>103</v>
      </c>
      <c r="G115" s="45">
        <v>5.9</v>
      </c>
      <c r="H115" s="46">
        <v>204</v>
      </c>
      <c r="I115" s="44">
        <v>2.76</v>
      </c>
      <c r="J115" s="45">
        <v>52</v>
      </c>
      <c r="K115" s="43" t="s">
        <v>145</v>
      </c>
    </row>
    <row r="116" spans="1:16" x14ac:dyDescent="0.2">
      <c r="A116" s="50">
        <v>40270</v>
      </c>
      <c r="B116" s="43" t="s">
        <v>14</v>
      </c>
      <c r="C116" s="44">
        <v>0.22</v>
      </c>
      <c r="D116" s="44">
        <v>10.25</v>
      </c>
      <c r="E116" s="45">
        <v>69.8</v>
      </c>
      <c r="F116" s="44">
        <v>170</v>
      </c>
      <c r="G116" s="45">
        <v>6</v>
      </c>
      <c r="H116" s="46">
        <v>128</v>
      </c>
      <c r="I116" s="44">
        <v>2.82</v>
      </c>
      <c r="J116" s="45">
        <v>72</v>
      </c>
      <c r="K116" s="43" t="s">
        <v>142</v>
      </c>
    </row>
    <row r="117" spans="1:16" x14ac:dyDescent="0.2">
      <c r="A117" s="50">
        <v>40270</v>
      </c>
      <c r="B117" s="43" t="s">
        <v>13</v>
      </c>
      <c r="C117" s="44">
        <v>0.24</v>
      </c>
      <c r="D117" s="44">
        <v>9.9499999999999993</v>
      </c>
      <c r="E117" s="45">
        <v>69.3</v>
      </c>
      <c r="F117" s="44">
        <v>172</v>
      </c>
      <c r="G117" s="45">
        <v>6.2</v>
      </c>
      <c r="H117" s="46">
        <v>148</v>
      </c>
      <c r="I117" s="44">
        <v>2.76</v>
      </c>
      <c r="J117" s="45">
        <v>106</v>
      </c>
      <c r="K117" s="43" t="s">
        <v>143</v>
      </c>
    </row>
    <row r="118" spans="1:16" x14ac:dyDescent="0.2">
      <c r="A118" s="50">
        <v>40270</v>
      </c>
      <c r="B118" s="43" t="s">
        <v>9</v>
      </c>
      <c r="C118" s="44">
        <v>0.09</v>
      </c>
      <c r="D118" s="44">
        <v>9.9</v>
      </c>
      <c r="E118" s="45">
        <v>59.9</v>
      </c>
      <c r="F118" s="44">
        <v>46.2</v>
      </c>
      <c r="G118" s="45">
        <v>5.3</v>
      </c>
      <c r="H118" s="46">
        <v>365</v>
      </c>
      <c r="I118" s="44">
        <v>2.2400000000000002</v>
      </c>
      <c r="J118" s="45">
        <v>28</v>
      </c>
      <c r="K118" s="43" t="s">
        <v>141</v>
      </c>
    </row>
    <row r="119" spans="1:16" x14ac:dyDescent="0.2">
      <c r="A119" s="50">
        <v>40270</v>
      </c>
      <c r="B119" s="43" t="s">
        <v>8</v>
      </c>
      <c r="C119" s="44">
        <v>0.08</v>
      </c>
      <c r="D119" s="44">
        <v>9.9</v>
      </c>
      <c r="E119" s="45">
        <v>69</v>
      </c>
      <c r="F119" s="44">
        <v>29</v>
      </c>
      <c r="G119" s="45">
        <v>6</v>
      </c>
      <c r="H119" s="46">
        <v>1046</v>
      </c>
      <c r="I119" s="44">
        <v>2.69</v>
      </c>
      <c r="J119" s="45">
        <v>16</v>
      </c>
      <c r="K119" s="43" t="s">
        <v>140</v>
      </c>
    </row>
    <row r="120" spans="1:16" s="47" customFormat="1" ht="5.0999999999999996" customHeight="1" x14ac:dyDescent="0.2">
      <c r="A120" s="52"/>
      <c r="B120" s="52"/>
      <c r="C120" s="53"/>
      <c r="D120" s="53"/>
      <c r="E120" s="54"/>
      <c r="F120" s="53"/>
      <c r="G120" s="54"/>
      <c r="H120" s="55"/>
      <c r="I120" s="53"/>
      <c r="J120" s="54"/>
      <c r="K120" s="52"/>
      <c r="M120" s="56"/>
      <c r="N120" s="56"/>
      <c r="O120" s="56"/>
      <c r="P120" s="56"/>
    </row>
    <row r="121" spans="1:16" x14ac:dyDescent="0.2">
      <c r="A121" s="50">
        <v>40270</v>
      </c>
      <c r="B121" s="43" t="s">
        <v>16</v>
      </c>
      <c r="C121" s="44">
        <v>0</v>
      </c>
      <c r="D121" s="44">
        <v>9.9</v>
      </c>
      <c r="E121" s="45">
        <v>37</v>
      </c>
      <c r="F121" s="44">
        <v>7.36</v>
      </c>
      <c r="G121" s="45">
        <v>6</v>
      </c>
      <c r="H121" s="46">
        <v>33</v>
      </c>
      <c r="I121" s="44">
        <v>1.26</v>
      </c>
      <c r="J121" s="45">
        <v>5.6</v>
      </c>
      <c r="K121" s="43" t="s">
        <v>149</v>
      </c>
    </row>
    <row r="122" spans="1:16" x14ac:dyDescent="0.2">
      <c r="A122" s="50">
        <v>40270</v>
      </c>
      <c r="B122" s="43" t="s">
        <v>10</v>
      </c>
      <c r="C122" s="44">
        <v>0</v>
      </c>
      <c r="D122" s="44">
        <v>10.4</v>
      </c>
      <c r="E122" s="45">
        <v>36.299999999999997</v>
      </c>
      <c r="F122" s="44">
        <v>6</v>
      </c>
      <c r="G122" s="45">
        <v>5.27</v>
      </c>
      <c r="H122" s="46">
        <v>9</v>
      </c>
      <c r="I122" s="44">
        <v>1.45</v>
      </c>
      <c r="J122" s="45">
        <v>3.8</v>
      </c>
      <c r="K122" s="43" t="s">
        <v>148</v>
      </c>
    </row>
    <row r="123" spans="1:16" x14ac:dyDescent="0.2">
      <c r="A123" s="50">
        <v>40270</v>
      </c>
      <c r="B123" s="43" t="s">
        <v>11</v>
      </c>
      <c r="C123" s="44">
        <v>0</v>
      </c>
      <c r="D123" s="44">
        <v>9.35</v>
      </c>
      <c r="E123" s="45">
        <v>37.6</v>
      </c>
      <c r="F123" s="44">
        <v>13.8</v>
      </c>
      <c r="G123" s="45">
        <v>6.3</v>
      </c>
      <c r="H123" s="46">
        <v>62</v>
      </c>
      <c r="I123" s="44">
        <v>0.92</v>
      </c>
      <c r="J123" s="45">
        <v>13</v>
      </c>
      <c r="K123" s="43" t="s">
        <v>147</v>
      </c>
    </row>
    <row r="124" spans="1:16" x14ac:dyDescent="0.2">
      <c r="A124" s="61">
        <v>40270</v>
      </c>
      <c r="B124" s="62" t="s">
        <v>12</v>
      </c>
      <c r="C124" s="63">
        <v>0.08</v>
      </c>
      <c r="D124" s="63">
        <v>10.5</v>
      </c>
      <c r="E124" s="64">
        <v>53.2</v>
      </c>
      <c r="F124" s="63">
        <v>22.4</v>
      </c>
      <c r="G124" s="64">
        <v>5.9</v>
      </c>
      <c r="H124" s="65">
        <v>108</v>
      </c>
      <c r="I124" s="63">
        <v>1.48</v>
      </c>
      <c r="J124" s="64">
        <v>25</v>
      </c>
      <c r="K124" s="62" t="s">
        <v>146</v>
      </c>
    </row>
    <row r="127" spans="1:16" ht="13.5" thickBot="1" x14ac:dyDescent="0.25">
      <c r="A127" s="57" t="s">
        <v>18</v>
      </c>
      <c r="B127" s="57" t="s">
        <v>0</v>
      </c>
      <c r="C127" s="58" t="s">
        <v>129</v>
      </c>
      <c r="D127" s="58" t="s">
        <v>6</v>
      </c>
      <c r="E127" s="59" t="s">
        <v>1</v>
      </c>
      <c r="F127" s="58" t="s">
        <v>2</v>
      </c>
      <c r="G127" s="59" t="s">
        <v>3</v>
      </c>
      <c r="H127" s="60" t="s">
        <v>4</v>
      </c>
      <c r="I127" s="58" t="s">
        <v>5</v>
      </c>
      <c r="J127" s="59" t="s">
        <v>7</v>
      </c>
      <c r="K127" s="57" t="s">
        <v>29</v>
      </c>
    </row>
    <row r="128" spans="1:16" ht="13.5" thickTop="1" x14ac:dyDescent="0.2">
      <c r="A128" s="50">
        <v>40322</v>
      </c>
      <c r="B128" s="43" t="s">
        <v>15</v>
      </c>
      <c r="C128" s="44">
        <v>0</v>
      </c>
      <c r="D128" s="44">
        <v>9.6999999999999993</v>
      </c>
      <c r="E128" s="45">
        <v>21.3</v>
      </c>
      <c r="F128" s="44">
        <v>12.6</v>
      </c>
      <c r="G128" s="45">
        <v>6.4</v>
      </c>
      <c r="H128" s="46">
        <v>93</v>
      </c>
      <c r="I128" s="44">
        <v>3.03</v>
      </c>
      <c r="J128" s="45">
        <v>10</v>
      </c>
      <c r="K128" s="43" t="s">
        <v>154</v>
      </c>
    </row>
    <row r="129" spans="1:16" x14ac:dyDescent="0.2">
      <c r="A129" s="50">
        <v>40322</v>
      </c>
      <c r="B129" s="43" t="s">
        <v>17</v>
      </c>
      <c r="C129" s="44">
        <v>0</v>
      </c>
      <c r="D129" s="44">
        <v>10.1</v>
      </c>
      <c r="E129" s="45">
        <v>15.08</v>
      </c>
      <c r="F129" s="44">
        <v>6.77</v>
      </c>
      <c r="G129" s="45">
        <v>6.4</v>
      </c>
      <c r="H129" s="46">
        <v>69</v>
      </c>
      <c r="I129" s="44">
        <v>1.67</v>
      </c>
      <c r="J129" s="45">
        <v>2</v>
      </c>
      <c r="K129" s="43" t="s">
        <v>155</v>
      </c>
    </row>
    <row r="130" spans="1:16" x14ac:dyDescent="0.2">
      <c r="A130" s="50">
        <v>40322</v>
      </c>
      <c r="B130" s="43" t="s">
        <v>14</v>
      </c>
      <c r="C130" s="44">
        <v>0.06</v>
      </c>
      <c r="D130" s="44">
        <v>10.4</v>
      </c>
      <c r="E130" s="45">
        <v>26.5</v>
      </c>
      <c r="F130" s="44">
        <v>26.7</v>
      </c>
      <c r="G130" s="45">
        <v>6.6</v>
      </c>
      <c r="H130" s="46">
        <v>488</v>
      </c>
      <c r="I130" s="44">
        <v>2.5099999999999998</v>
      </c>
      <c r="J130" s="45">
        <v>11</v>
      </c>
      <c r="K130" s="43" t="s">
        <v>153</v>
      </c>
    </row>
    <row r="131" spans="1:16" x14ac:dyDescent="0.2">
      <c r="A131" s="50">
        <v>40322</v>
      </c>
      <c r="B131" s="43" t="s">
        <v>13</v>
      </c>
      <c r="C131" s="44">
        <v>0.04</v>
      </c>
      <c r="D131" s="44">
        <v>10.199999999999999</v>
      </c>
      <c r="E131" s="45">
        <v>26</v>
      </c>
      <c r="F131" s="44">
        <v>26.4</v>
      </c>
      <c r="G131" s="45">
        <v>6.6</v>
      </c>
      <c r="H131" s="46">
        <v>272</v>
      </c>
      <c r="I131" s="44">
        <v>2.4500000000000002</v>
      </c>
      <c r="J131" s="45">
        <v>13</v>
      </c>
      <c r="K131" s="43" t="s">
        <v>152</v>
      </c>
    </row>
    <row r="132" spans="1:16" x14ac:dyDescent="0.2">
      <c r="A132" s="50">
        <v>40322</v>
      </c>
      <c r="B132" s="43" t="s">
        <v>9</v>
      </c>
      <c r="C132" s="44">
        <v>0</v>
      </c>
      <c r="D132" s="44">
        <v>9.8000000000000007</v>
      </c>
      <c r="E132" s="45">
        <v>22.1</v>
      </c>
      <c r="F132" s="44">
        <v>19.399999999999999</v>
      </c>
      <c r="G132" s="45">
        <v>5.6</v>
      </c>
      <c r="H132" s="46">
        <v>579</v>
      </c>
      <c r="I132" s="44">
        <v>2.15</v>
      </c>
      <c r="J132" s="45">
        <v>7.2</v>
      </c>
      <c r="K132" s="43" t="s">
        <v>151</v>
      </c>
    </row>
    <row r="133" spans="1:16" x14ac:dyDescent="0.2">
      <c r="A133" s="50">
        <v>40322</v>
      </c>
      <c r="B133" s="43" t="s">
        <v>8</v>
      </c>
      <c r="C133" s="44">
        <v>0.05</v>
      </c>
      <c r="D133" s="44">
        <v>10.3</v>
      </c>
      <c r="E133" s="45">
        <v>80</v>
      </c>
      <c r="F133" s="44">
        <v>19</v>
      </c>
      <c r="G133" s="45">
        <v>6.4</v>
      </c>
      <c r="H133" s="46">
        <v>308</v>
      </c>
      <c r="I133" s="44">
        <v>2.4</v>
      </c>
      <c r="J133" s="45">
        <v>8</v>
      </c>
      <c r="K133" s="43" t="s">
        <v>150</v>
      </c>
    </row>
    <row r="134" spans="1:16" s="47" customFormat="1" ht="5.0999999999999996" customHeight="1" x14ac:dyDescent="0.2">
      <c r="A134" s="52"/>
      <c r="B134" s="52"/>
      <c r="C134" s="53"/>
      <c r="D134" s="53"/>
      <c r="E134" s="54"/>
      <c r="F134" s="53"/>
      <c r="G134" s="54"/>
      <c r="H134" s="55"/>
      <c r="I134" s="53"/>
      <c r="J134" s="54"/>
      <c r="K134" s="52"/>
      <c r="M134" s="56"/>
      <c r="N134" s="56"/>
      <c r="O134" s="56"/>
      <c r="P134" s="56"/>
    </row>
    <row r="135" spans="1:16" x14ac:dyDescent="0.2">
      <c r="A135" s="50">
        <v>40322</v>
      </c>
      <c r="B135" s="43" t="s">
        <v>16</v>
      </c>
      <c r="C135" s="44">
        <v>0</v>
      </c>
      <c r="D135" s="44">
        <v>10.4</v>
      </c>
      <c r="E135" s="45">
        <v>12.47</v>
      </c>
      <c r="F135" s="44">
        <v>4.5999999999999996</v>
      </c>
      <c r="G135" s="45">
        <v>6.6</v>
      </c>
      <c r="H135" s="46">
        <v>83</v>
      </c>
      <c r="I135" s="44">
        <v>0.83</v>
      </c>
      <c r="J135" s="45">
        <v>4.5999999999999996</v>
      </c>
      <c r="K135" s="43" t="s">
        <v>159</v>
      </c>
    </row>
    <row r="136" spans="1:16" x14ac:dyDescent="0.2">
      <c r="A136" s="50">
        <v>40322</v>
      </c>
      <c r="B136" s="43" t="s">
        <v>10</v>
      </c>
      <c r="C136" s="44">
        <v>0</v>
      </c>
      <c r="D136" s="44">
        <v>10.199999999999999</v>
      </c>
      <c r="E136" s="45">
        <v>37.1</v>
      </c>
      <c r="F136" s="44">
        <v>5.1100000000000003</v>
      </c>
      <c r="G136" s="45">
        <v>6.6</v>
      </c>
      <c r="H136" s="46">
        <v>83</v>
      </c>
      <c r="I136" s="44">
        <v>1.25</v>
      </c>
      <c r="J136" s="45">
        <v>3.8</v>
      </c>
      <c r="K136" s="43" t="s">
        <v>158</v>
      </c>
    </row>
    <row r="137" spans="1:16" x14ac:dyDescent="0.2">
      <c r="A137" s="50">
        <v>40322</v>
      </c>
      <c r="B137" s="43" t="s">
        <v>11</v>
      </c>
      <c r="C137" s="44">
        <v>0</v>
      </c>
      <c r="D137" s="44">
        <v>10.7</v>
      </c>
      <c r="E137" s="45">
        <v>44.6</v>
      </c>
      <c r="F137" s="44">
        <v>5.79</v>
      </c>
      <c r="G137" s="45">
        <v>6.8</v>
      </c>
      <c r="H137" s="46">
        <v>105</v>
      </c>
      <c r="I137" s="44">
        <v>1.7</v>
      </c>
      <c r="J137" s="45">
        <v>4.0999999999999996</v>
      </c>
      <c r="K137" s="43" t="s">
        <v>157</v>
      </c>
    </row>
    <row r="138" spans="1:16" x14ac:dyDescent="0.2">
      <c r="A138" s="61">
        <v>40322</v>
      </c>
      <c r="B138" s="62" t="s">
        <v>12</v>
      </c>
      <c r="C138" s="63">
        <v>0.11</v>
      </c>
      <c r="D138" s="63">
        <v>11</v>
      </c>
      <c r="E138" s="64">
        <v>18.95</v>
      </c>
      <c r="F138" s="63">
        <v>7.34</v>
      </c>
      <c r="G138" s="64">
        <v>6.9</v>
      </c>
      <c r="H138" s="65">
        <v>238</v>
      </c>
      <c r="I138" s="63">
        <v>1.73</v>
      </c>
      <c r="J138" s="64">
        <v>5.4</v>
      </c>
      <c r="K138" s="62" t="s">
        <v>156</v>
      </c>
    </row>
    <row r="139" spans="1:16" ht="13.5" thickBot="1" x14ac:dyDescent="0.25"/>
    <row r="140" spans="1:16" x14ac:dyDescent="0.2">
      <c r="A140" s="66"/>
      <c r="B140" s="67" t="s">
        <v>174</v>
      </c>
      <c r="C140" s="68">
        <f>AVERAGE(C3:C138)</f>
        <v>0.13040404040404047</v>
      </c>
      <c r="D140" s="68">
        <f t="shared" ref="D140:J140" si="0">AVERAGE(D3:D138)</f>
        <v>10.097878787878788</v>
      </c>
      <c r="E140" s="68">
        <f t="shared" si="0"/>
        <v>85.614141414141429</v>
      </c>
      <c r="F140" s="68">
        <f t="shared" si="0"/>
        <v>54.429252525252515</v>
      </c>
      <c r="G140" s="68">
        <f t="shared" si="0"/>
        <v>6.2249494949494926</v>
      </c>
      <c r="H140" s="68">
        <f t="shared" si="0"/>
        <v>549.11111111111109</v>
      </c>
      <c r="I140" s="68">
        <f t="shared" si="0"/>
        <v>1.7517171717171716</v>
      </c>
      <c r="J140" s="68">
        <f t="shared" si="0"/>
        <v>35.476767676767686</v>
      </c>
      <c r="K140" s="69"/>
    </row>
    <row r="141" spans="1:16" x14ac:dyDescent="0.2">
      <c r="A141" s="70"/>
      <c r="B141" s="71" t="s">
        <v>126</v>
      </c>
      <c r="C141" s="72">
        <f>STDEV(C3:C138)</f>
        <v>0.38576962352223659</v>
      </c>
      <c r="D141" s="72">
        <f t="shared" ref="D141:J141" si="1">STDEV(D3:D138)</f>
        <v>1.3119523329501122</v>
      </c>
      <c r="E141" s="72">
        <f t="shared" si="1"/>
        <v>82.780662979260541</v>
      </c>
      <c r="F141" s="72">
        <f t="shared" si="1"/>
        <v>122.41492898738537</v>
      </c>
      <c r="G141" s="72">
        <f t="shared" si="1"/>
        <v>0.39048994274167337</v>
      </c>
      <c r="H141" s="72">
        <f t="shared" si="1"/>
        <v>1354.5018053105612</v>
      </c>
      <c r="I141" s="72">
        <f t="shared" si="1"/>
        <v>0.90871746400958053</v>
      </c>
      <c r="J141" s="72">
        <f t="shared" si="1"/>
        <v>69.602027340111562</v>
      </c>
      <c r="K141" s="73"/>
    </row>
    <row r="142" spans="1:16" x14ac:dyDescent="0.2">
      <c r="A142" s="70"/>
      <c r="B142" s="71" t="s">
        <v>127</v>
      </c>
      <c r="C142" s="72">
        <v>0</v>
      </c>
      <c r="D142" s="72">
        <v>4.54</v>
      </c>
      <c r="E142" s="74">
        <v>12.5</v>
      </c>
      <c r="F142" s="72">
        <v>2.98</v>
      </c>
      <c r="G142" s="74">
        <v>5.3</v>
      </c>
      <c r="H142" s="75">
        <v>1</v>
      </c>
      <c r="I142" s="72">
        <v>0.1</v>
      </c>
      <c r="J142" s="74">
        <v>1.4</v>
      </c>
      <c r="K142" s="73"/>
    </row>
    <row r="143" spans="1:16" x14ac:dyDescent="0.2">
      <c r="A143" s="70"/>
      <c r="B143" s="71" t="s">
        <v>128</v>
      </c>
      <c r="C143" s="72">
        <v>3.62</v>
      </c>
      <c r="D143" s="72">
        <v>15.2</v>
      </c>
      <c r="E143" s="74">
        <v>554</v>
      </c>
      <c r="F143" s="72">
        <v>1000</v>
      </c>
      <c r="G143" s="74">
        <v>7.1</v>
      </c>
      <c r="H143" s="75">
        <v>11636</v>
      </c>
      <c r="I143" s="72">
        <v>3.91</v>
      </c>
      <c r="J143" s="74">
        <v>545</v>
      </c>
      <c r="K143" s="73"/>
    </row>
    <row r="144" spans="1:16" ht="13.5" thickBot="1" x14ac:dyDescent="0.25">
      <c r="A144" s="76"/>
      <c r="B144" s="77"/>
      <c r="C144" s="78"/>
      <c r="D144" s="78"/>
      <c r="E144" s="79"/>
      <c r="F144" s="78"/>
      <c r="G144" s="79"/>
      <c r="H144" s="80"/>
      <c r="I144" s="78"/>
      <c r="J144" s="79"/>
      <c r="K144" s="81"/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R17" sqref="R17"/>
    </sheetView>
  </sheetViews>
  <sheetFormatPr defaultRowHeight="12.75" x14ac:dyDescent="0.2"/>
  <sheetData/>
  <phoneticPr fontId="2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Q38" sqref="Q38"/>
    </sheetView>
  </sheetViews>
  <sheetFormatPr defaultRowHeight="12.75" x14ac:dyDescent="0.2"/>
  <sheetData/>
  <phoneticPr fontId="2" type="noConversion"/>
  <pageMargins left="0.75" right="0.75" top="1" bottom="1" header="0.5" footer="0.5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9" sqref="Q9"/>
    </sheetView>
  </sheetViews>
  <sheetFormatPr defaultRowHeight="12.75" x14ac:dyDescent="0.2"/>
  <sheetData/>
  <phoneticPr fontId="2" type="noConversion"/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K15" sqref="AK15"/>
    </sheetView>
  </sheetViews>
  <sheetFormatPr defaultRowHeight="12.75" x14ac:dyDescent="0.2"/>
  <sheetData/>
  <phoneticPr fontId="2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C38" sqref="AC38"/>
    </sheetView>
  </sheetViews>
  <sheetFormatPr defaultRowHeight="12.75" x14ac:dyDescent="0.2"/>
  <sheetData/>
  <phoneticPr fontId="2" type="noConversion"/>
  <pageMargins left="0.75" right="0.75" top="1" bottom="1" header="0.5" footer="0.5"/>
  <pageSetup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38" sqref="H38"/>
    </sheetView>
  </sheetViews>
  <sheetFormatPr defaultRowHeight="12.75" x14ac:dyDescent="0.2"/>
  <sheetData/>
  <phoneticPr fontId="2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Table</vt:lpstr>
      <vt:lpstr>Summary</vt:lpstr>
      <vt:lpstr>Data</vt:lpstr>
      <vt:lpstr>Phosphorus</vt:lpstr>
      <vt:lpstr>DO</vt:lpstr>
      <vt:lpstr>Conductivity</vt:lpstr>
      <vt:lpstr>Turbidity</vt:lpstr>
      <vt:lpstr>pH</vt:lpstr>
      <vt:lpstr>E coli</vt:lpstr>
      <vt:lpstr>Nitrate</vt:lpstr>
      <vt:lpstr>TSS</vt:lpstr>
      <vt:lpstr>Pesticides</vt:lpstr>
      <vt:lpstr>Richey</vt:lpstr>
      <vt:lpstr>Hwy 212</vt:lpstr>
      <vt:lpstr>312th</vt:lpstr>
      <vt:lpstr>Brooks</vt:lpstr>
      <vt:lpstr>Welling</vt:lpstr>
      <vt:lpstr>Compton</vt:lpstr>
      <vt:lpstr>Tickle Cr Rd</vt:lpstr>
      <vt:lpstr>362nd</vt:lpstr>
      <vt:lpstr>Langensand</vt:lpstr>
      <vt:lpstr>Trubel</vt:lpstr>
    </vt:vector>
  </TitlesOfParts>
  <Company>USDA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samuel.leininger</dc:creator>
  <cp:lastModifiedBy>tsalzer</cp:lastModifiedBy>
  <cp:lastPrinted>2010-07-14T21:41:11Z</cp:lastPrinted>
  <dcterms:created xsi:type="dcterms:W3CDTF">2009-10-19T21:57:35Z</dcterms:created>
  <dcterms:modified xsi:type="dcterms:W3CDTF">2016-11-17T17:44:02Z</dcterms:modified>
</cp:coreProperties>
</file>